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Key Facts Financials" sheetId="1" r:id="rId1"/>
    <sheet name="Interactive Charts" sheetId="2" r:id="rId2"/>
  </sheets>
  <definedNames/>
  <calcPr calcMode="manual" fullCalcOnLoad="1"/>
</workbook>
</file>

<file path=xl/comments2.xml><?xml version="1.0" encoding="utf-8"?>
<comments xmlns="http://schemas.openxmlformats.org/spreadsheetml/2006/main">
  <authors>
    <author>Ramvikas Babulal Nag</author>
  </authors>
  <commentList>
    <comment ref="A80" authorId="0">
      <text>
        <r>
          <rPr>
            <sz val="9"/>
            <rFont val="Times New Roman"/>
            <family val="0"/>
          </rPr>
          <t>Ramvikas Babulal Nag:
Gross Block of Tangible and Intangibles (-) Impairment (+) CWIP (+) Intangibles under development</t>
        </r>
      </text>
    </comment>
  </commentList>
</comments>
</file>

<file path=xl/sharedStrings.xml><?xml version="1.0" encoding="utf-8"?>
<sst xmlns="http://schemas.openxmlformats.org/spreadsheetml/2006/main" count="211" uniqueCount="95">
  <si>
    <t>Financial Performance</t>
  </si>
  <si>
    <t>Performance Indicator</t>
  </si>
  <si>
    <t>Grouping</t>
  </si>
  <si>
    <t>FY10</t>
  </si>
  <si>
    <t>FY11</t>
  </si>
  <si>
    <t>FY12</t>
  </si>
  <si>
    <t>FY13</t>
  </si>
  <si>
    <t>FY14</t>
  </si>
  <si>
    <t>FY15</t>
  </si>
  <si>
    <t>FY16</t>
  </si>
  <si>
    <t>Shipments (MT)</t>
  </si>
  <si>
    <t>Consolidated</t>
  </si>
  <si>
    <t>&gt; Tata Steel India</t>
  </si>
  <si>
    <t>&gt; Tata Steel Europe</t>
  </si>
  <si>
    <t>&gt; NatSteel Holdings</t>
  </si>
  <si>
    <t>&gt; Tata Steel Thailand</t>
  </si>
  <si>
    <t>Turnover (Rs. Crore)</t>
  </si>
  <si>
    <t>EBITDA (Rs. Crore)</t>
  </si>
  <si>
    <t>Profit Before Exceptionals and Tax (Rs. Crore)</t>
  </si>
  <si>
    <t>Profit Before Tax (Rs. Crore)</t>
  </si>
  <si>
    <t>Profit After Tax, Minority &amp; Associates (Rs. Crore)</t>
  </si>
  <si>
    <t>Basic EPS (INR)</t>
  </si>
  <si>
    <t>DPS (INR)</t>
  </si>
  <si>
    <t>Group Financial Performance</t>
  </si>
  <si>
    <t>Geographical Distribution of Revenue in FY15</t>
  </si>
  <si>
    <t>FY08</t>
  </si>
  <si>
    <t>FY09</t>
  </si>
  <si>
    <t>India</t>
  </si>
  <si>
    <t>Turnover (in Rs. Crore)</t>
  </si>
  <si>
    <t>Asia excl. India</t>
  </si>
  <si>
    <t>EBITDA (in Rs. Crore)</t>
  </si>
  <si>
    <t>Europe</t>
  </si>
  <si>
    <t>EBITDA Margin (%)</t>
  </si>
  <si>
    <t>Rest of the World</t>
  </si>
  <si>
    <t>`</t>
  </si>
  <si>
    <t>Entity-wise Data</t>
  </si>
  <si>
    <t xml:space="preserve">Tata Steel Group </t>
  </si>
  <si>
    <t>All units in the Y-axis should be mentioned in the graphs</t>
  </si>
  <si>
    <t xml:space="preserve">Tata Steel India </t>
  </si>
  <si>
    <t>Production (MT)</t>
  </si>
  <si>
    <t>Tata Steel Europe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</si>
  <si>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</si>
  <si>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NatSteel Holdings</t>
  </si>
  <si>
    <t>Tata Steel Thailand</t>
  </si>
  <si>
    <t>Ratios</t>
  </si>
  <si>
    <t>Tata Steel India</t>
  </si>
  <si>
    <t>Tata Steel Group</t>
  </si>
  <si>
    <t>Text below the graph:</t>
  </si>
  <si>
    <t>EBITDA/Turnover</t>
  </si>
  <si>
    <t>EBITDA/Turnover: Earnings Before Interest, Depreciation, Tax and Exceptional Items/Turnover. (EBITDA : PAT after minority &amp; share of associates + Taxes +(-) Exceptional Items + Net Finance Charges + Depreciation). (Turnover : Sales &amp; Other Operating Income less Excise Duty).</t>
  </si>
  <si>
    <t>PBT/Turnover</t>
  </si>
  <si>
    <t>PBT/Turnover : Profit Before Tax/Turnover</t>
  </si>
  <si>
    <t>Return on Avg. Capital Employed</t>
  </si>
  <si>
    <t>Return on Average Capital Employed : EBIT/Average Capital Employed (Capital Employed : Total Funds Employed – Miscellaneous Expenses to the extent not written off or adjusted - Foreign Currency Monetary Item Translation Difference Account)) (EBIT : PAT after minority &amp; share of associates + Taxes +(-) Exceptional Items + Net Finance Charges)</t>
  </si>
  <si>
    <t>Return on Avg. NetWorth</t>
  </si>
  <si>
    <t>Return on Average Net Worth : PAT after minority &amp; share of associates/Average Net Worth (Net Worth : Equity Share Capital + Preference Share Capital + Reserves &amp; Surplus + Hybrid Perpetual Securities – Miscellaneous Expenses to the extent not written off or adjusted - Foreign Currency Monetary Item Translation Difference Account)</t>
  </si>
  <si>
    <t>Asset Turnover</t>
  </si>
  <si>
    <t>Asset Turnover : Net Sales/(Total Assets - Investments - Misc Expenses to the extent not written off or adjusted - Foreign Currency Monetary Item Translation Difference Account - Advance Against Equity + Current Liabilities &amp; Provisions)</t>
  </si>
  <si>
    <t>Inventory Turnover (in Days)</t>
  </si>
  <si>
    <t>Inventory Turnover : Average Inventory/Sale of Products in days</t>
  </si>
  <si>
    <t>Debtors Turnover (in Days)</t>
  </si>
  <si>
    <t>Debtors Turnover : Average Debtors/Turnover in days</t>
  </si>
  <si>
    <t>Gross Block to Net Block</t>
  </si>
  <si>
    <t>Gross Block to Net Block : Gross Block/Net Block</t>
  </si>
  <si>
    <t>Net Debt to Equity</t>
  </si>
  <si>
    <t>Net Debt to Equity : Net Debt/Avg. Net Worth (Net Debt : Secured Loan+Unsecured loan -Cash &amp; Bank - Current Investments)</t>
  </si>
  <si>
    <t>Current Ratio</t>
  </si>
  <si>
    <t>Current Ratio : Current Assets (excluding advance against equity)/Current Liabilities</t>
  </si>
  <si>
    <t>Interest Cover Ratio</t>
  </si>
  <si>
    <t>Interest Cover Ratio : Earnings Before Interest and Tax/Net Finance Charges</t>
  </si>
  <si>
    <t>Networth per share</t>
  </si>
  <si>
    <t>Net Worth per share : Net Worth/Average Number of Equity Shares</t>
  </si>
  <si>
    <t>Earnings per share (Basic)</t>
  </si>
  <si>
    <t>Earnings per share(Basic) : Profit attributable to Ordinary Shareholders/Weighted average number of ordinary shares</t>
  </si>
  <si>
    <t>Dividend Payout</t>
  </si>
  <si>
    <t>nm</t>
  </si>
  <si>
    <t>Dividend Payout : Dividend/PAT after minority &amp; share of associates (The consolidated result being net loss in FY10 and FY13, the ratio is not meaningful)</t>
  </si>
  <si>
    <t>P/E Ratio</t>
  </si>
  <si>
    <t>P/E Ratio : Market Price/Earnings per share (Basic) (The consolidated result being net loss in FY10 and FY13, the ratio is not meaningful)</t>
  </si>
  <si>
    <t>Net Debt to EBITDA</t>
  </si>
  <si>
    <t>Financial Information</t>
  </si>
  <si>
    <t>In Rs. Crore</t>
  </si>
  <si>
    <t>PAT (in Rs. Crore)</t>
  </si>
  <si>
    <t>PAT after minority &amp; share of associates + Taxes +(-) Exceptional Items</t>
  </si>
  <si>
    <t>Equity Share Capital (in Rs. Crore)</t>
  </si>
  <si>
    <t>Reserves and Surplus  (in Rs. Crore)</t>
  </si>
  <si>
    <t>Total Borrowings  (in Rs. Crore)</t>
  </si>
  <si>
    <t>Secured Borrowings  (in Rs. Crore)</t>
  </si>
  <si>
    <t>Unsecured Borrowings  (in Rs. Crore)</t>
  </si>
  <si>
    <t>Gross Block  (in Rs. Crore)</t>
  </si>
  <si>
    <t>Net Block  (in Rs. Crore)</t>
  </si>
  <si>
    <t>Investments  (in Rs. Crore)</t>
  </si>
  <si>
    <t>Depreciation  (in Rs. Crore)</t>
  </si>
  <si>
    <t>Net Finance Charges  (in Rs. Crore)</t>
  </si>
  <si>
    <t>Dividends (excluding tax on dividends)  (in Rs. Crore)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</si>
</sst>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0.0"/>
    <numFmt numFmtId="178" formatCode="_(* #,##0_);_(* \(#,##0\);_(* &quot;-&quot;??_);_(@_)"/>
    <numFmt numFmtId="179" formatCode="0.0%"/>
    <numFmt numFmtId="180" formatCode="_ * #,##0_ ;_ * \-#,##0_ ;_ * &quot;-&quot;??_ ;_ @_ "/>
  </numFmts>
  <fonts count="65">
    <font>
      <sz val="10"/>
      <name val="Arial"/>
      <family val="2"/>
    </font>
    <font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8"/>
      <color indexed="62"/>
      <name val="Calibri Light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9"/>
      <name val="Times New Roman"/>
      <family val="0"/>
    </font>
    <font>
      <sz val="10"/>
      <color indexed="8"/>
      <name val="Calibri"/>
      <family val="0"/>
    </font>
    <font>
      <sz val="12"/>
      <color indexed="9"/>
      <name val="Arial"/>
      <family val="0"/>
    </font>
    <font>
      <sz val="9.2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1" applyNumberFormat="0" applyAlignment="0" applyProtection="0"/>
    <xf numFmtId="0" fontId="38" fillId="0" borderId="2" applyNumberFormat="0" applyFill="0" applyAlignment="0" applyProtection="0"/>
    <xf numFmtId="0" fontId="0" fillId="4" borderId="3" applyNumberFormat="0" applyFont="0" applyAlignment="0" applyProtection="0"/>
    <xf numFmtId="0" fontId="39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8" borderId="6" applyNumberFormat="0" applyAlignment="0" applyProtection="0"/>
    <xf numFmtId="0" fontId="40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1" borderId="7" applyNumberFormat="0" applyAlignment="0" applyProtection="0"/>
    <xf numFmtId="0" fontId="36" fillId="12" borderId="0" applyNumberFormat="0" applyBorder="0" applyAlignment="0" applyProtection="0"/>
    <xf numFmtId="0" fontId="50" fillId="11" borderId="6" applyNumberForma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40" fillId="15" borderId="0" applyNumberFormat="0" applyBorder="0" applyAlignment="0" applyProtection="0"/>
    <xf numFmtId="0" fontId="36" fillId="0" borderId="0">
      <alignment/>
      <protection/>
    </xf>
    <xf numFmtId="0" fontId="36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36" fillId="23" borderId="0" applyNumberFormat="0" applyBorder="0" applyAlignment="0" applyProtection="0"/>
    <xf numFmtId="0" fontId="40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9" fontId="12" fillId="0" borderId="0" applyFont="0" applyFill="0" applyBorder="0" applyAlignment="0" applyProtection="0"/>
    <xf numFmtId="0" fontId="40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6" fillId="31" borderId="0" applyNumberFormat="0" applyBorder="0" applyAlignment="0" applyProtection="0"/>
    <xf numFmtId="0" fontId="40" fillId="32" borderId="0" applyNumberFormat="0" applyBorder="0" applyAlignment="0" applyProtection="0"/>
    <xf numFmtId="176" fontId="12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5" fillId="0" borderId="0" xfId="46" applyFont="1" applyFill="1">
      <alignment/>
      <protection/>
    </xf>
    <xf numFmtId="0" fontId="56" fillId="0" borderId="0" xfId="46" applyFont="1" applyFill="1">
      <alignment/>
      <protection/>
    </xf>
    <xf numFmtId="0" fontId="57" fillId="0" borderId="0" xfId="46" applyFont="1" applyFill="1">
      <alignment/>
      <protection/>
    </xf>
    <xf numFmtId="37" fontId="58" fillId="0" borderId="0" xfId="46" applyNumberFormat="1" applyFont="1" applyFill="1">
      <alignment/>
      <protection/>
    </xf>
    <xf numFmtId="49" fontId="59" fillId="0" borderId="10" xfId="46" applyNumberFormat="1" applyFont="1" applyFill="1" applyBorder="1" applyAlignment="1" applyProtection="1">
      <alignment horizontal="left" vertical="center"/>
      <protection/>
    </xf>
    <xf numFmtId="37" fontId="56" fillId="0" borderId="0" xfId="46" applyNumberFormat="1" applyFont="1" applyFill="1">
      <alignment/>
      <protection/>
    </xf>
    <xf numFmtId="9" fontId="56" fillId="0" borderId="0" xfId="58" applyFont="1" applyFill="1" applyAlignment="1">
      <alignment/>
    </xf>
    <xf numFmtId="37" fontId="6" fillId="0" borderId="11" xfId="46" applyNumberFormat="1" applyFont="1" applyFill="1" applyBorder="1" applyAlignment="1" applyProtection="1">
      <alignment horizontal="center" vertical="center"/>
      <protection/>
    </xf>
    <xf numFmtId="49" fontId="60" fillId="0" borderId="10" xfId="46" applyNumberFormat="1" applyFont="1" applyFill="1" applyBorder="1" applyAlignment="1" applyProtection="1">
      <alignment horizontal="left" vertical="center"/>
      <protection/>
    </xf>
    <xf numFmtId="37" fontId="60" fillId="0" borderId="10" xfId="46" applyNumberFormat="1" applyFont="1" applyFill="1" applyBorder="1" applyAlignment="1" applyProtection="1">
      <alignment horizontal="center" vertical="center"/>
      <protection/>
    </xf>
    <xf numFmtId="37" fontId="60" fillId="0" borderId="0" xfId="46" applyNumberFormat="1" applyFont="1" applyFill="1" applyBorder="1" applyAlignment="1" applyProtection="1">
      <alignment horizontal="center" vertical="center"/>
      <protection/>
    </xf>
    <xf numFmtId="177" fontId="56" fillId="0" borderId="0" xfId="46" applyNumberFormat="1" applyFont="1" applyFill="1">
      <alignment/>
      <protection/>
    </xf>
    <xf numFmtId="3" fontId="56" fillId="0" borderId="0" xfId="46" applyNumberFormat="1" applyFont="1" applyFill="1">
      <alignment/>
      <protection/>
    </xf>
    <xf numFmtId="37" fontId="60" fillId="0" borderId="10" xfId="46" applyNumberFormat="1" applyFont="1" applyFill="1" applyBorder="1" applyAlignment="1" applyProtection="1">
      <alignment horizontal="right" vertical="center"/>
      <protection/>
    </xf>
    <xf numFmtId="37" fontId="60" fillId="0" borderId="0" xfId="46" applyNumberFormat="1" applyFont="1" applyFill="1" applyBorder="1" applyAlignment="1" applyProtection="1">
      <alignment horizontal="right" vertical="center"/>
      <protection/>
    </xf>
    <xf numFmtId="0" fontId="61" fillId="0" borderId="0" xfId="46" applyFont="1" applyFill="1" applyAlignment="1">
      <alignment horizontal="center"/>
      <protection/>
    </xf>
    <xf numFmtId="0" fontId="58" fillId="0" borderId="0" xfId="46" applyFont="1" applyFill="1">
      <alignment/>
      <protection/>
    </xf>
    <xf numFmtId="10" fontId="56" fillId="0" borderId="0" xfId="46" applyNumberFormat="1" applyFont="1" applyFill="1">
      <alignment/>
      <protection/>
    </xf>
    <xf numFmtId="9" fontId="56" fillId="0" borderId="0" xfId="46" applyNumberFormat="1" applyFont="1" applyFill="1">
      <alignment/>
      <protection/>
    </xf>
    <xf numFmtId="0" fontId="62" fillId="0" borderId="0" xfId="46" applyFont="1" applyFill="1">
      <alignment/>
      <protection/>
    </xf>
    <xf numFmtId="0" fontId="63" fillId="0" borderId="0" xfId="46" applyFont="1" applyFill="1">
      <alignment/>
      <protection/>
    </xf>
    <xf numFmtId="178" fontId="58" fillId="0" borderId="0" xfId="16" applyNumberFormat="1" applyFont="1" applyFill="1" applyAlignment="1">
      <alignment/>
    </xf>
    <xf numFmtId="179" fontId="56" fillId="0" borderId="0" xfId="58" applyNumberFormat="1" applyFont="1" applyFill="1" applyAlignment="1">
      <alignment/>
    </xf>
    <xf numFmtId="10" fontId="55" fillId="0" borderId="0" xfId="46" applyNumberFormat="1" applyFont="1" applyFill="1">
      <alignment/>
      <protection/>
    </xf>
    <xf numFmtId="0" fontId="58" fillId="0" borderId="0" xfId="46" applyFont="1" applyFill="1" applyAlignment="1">
      <alignment horizontal="center"/>
      <protection/>
    </xf>
    <xf numFmtId="37" fontId="6" fillId="0" borderId="11" xfId="46" applyNumberFormat="1" applyFont="1" applyFill="1" applyBorder="1" applyAlignment="1" applyProtection="1">
      <alignment horizontal="right" vertical="center"/>
      <protection/>
    </xf>
    <xf numFmtId="179" fontId="56" fillId="0" borderId="0" xfId="46" applyNumberFormat="1" applyFont="1" applyFill="1">
      <alignment/>
      <protection/>
    </xf>
    <xf numFmtId="0" fontId="56" fillId="0" borderId="0" xfId="46" applyNumberFormat="1" applyFont="1" applyFill="1">
      <alignment/>
      <protection/>
    </xf>
    <xf numFmtId="2" fontId="56" fillId="0" borderId="0" xfId="46" applyNumberFormat="1" applyFont="1" applyFill="1">
      <alignment/>
      <protection/>
    </xf>
    <xf numFmtId="0" fontId="61" fillId="0" borderId="0" xfId="46" applyFont="1" applyFill="1">
      <alignment/>
      <protection/>
    </xf>
    <xf numFmtId="180" fontId="56" fillId="0" borderId="0" xfId="65" applyNumberFormat="1" applyFont="1" applyFill="1" applyAlignment="1">
      <alignment/>
    </xf>
    <xf numFmtId="0" fontId="58" fillId="33" borderId="0" xfId="46" applyFont="1" applyFill="1">
      <alignment/>
      <protection/>
    </xf>
    <xf numFmtId="180" fontId="56" fillId="0" borderId="0" xfId="46" applyNumberFormat="1" applyFont="1" applyFill="1">
      <alignment/>
      <protection/>
    </xf>
    <xf numFmtId="1" fontId="56" fillId="0" borderId="0" xfId="46" applyNumberFormat="1" applyFont="1" applyFill="1">
      <alignment/>
      <protection/>
    </xf>
    <xf numFmtId="9" fontId="56" fillId="0" borderId="0" xfId="46" applyNumberFormat="1" applyFont="1" applyFill="1" applyAlignment="1">
      <alignment horizontal="right"/>
      <protection/>
    </xf>
    <xf numFmtId="177" fontId="56" fillId="0" borderId="0" xfId="46" applyNumberFormat="1" applyFont="1" applyFill="1" applyAlignment="1">
      <alignment horizontal="right"/>
      <protection/>
    </xf>
    <xf numFmtId="178" fontId="56" fillId="0" borderId="0" xfId="16" applyNumberFormat="1" applyFont="1" applyFill="1" applyAlignment="1">
      <alignment/>
    </xf>
    <xf numFmtId="178" fontId="56" fillId="0" borderId="0" xfId="46" applyNumberFormat="1" applyFont="1" applyFill="1">
      <alignment/>
      <protection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4" borderId="12" xfId="0" applyFont="1" applyFill="1" applyBorder="1" applyAlignment="1">
      <alignment vertical="top"/>
    </xf>
    <xf numFmtId="0" fontId="5" fillId="34" borderId="13" xfId="0" applyFont="1" applyFill="1" applyBorder="1" applyAlignment="1">
      <alignment vertical="top"/>
    </xf>
    <xf numFmtId="0" fontId="5" fillId="34" borderId="13" xfId="0" applyFont="1" applyFill="1" applyBorder="1" applyAlignment="1">
      <alignment horizontal="center" vertical="top"/>
    </xf>
    <xf numFmtId="0" fontId="5" fillId="34" borderId="14" xfId="0" applyFont="1" applyFill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177" fontId="3" fillId="0" borderId="16" xfId="0" applyNumberFormat="1" applyFont="1" applyBorder="1" applyAlignment="1">
      <alignment horizontal="center" vertical="top"/>
    </xf>
    <xf numFmtId="177" fontId="3" fillId="0" borderId="17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vertical="top"/>
    </xf>
    <xf numFmtId="0" fontId="3" fillId="0" borderId="16" xfId="0" applyFont="1" applyBorder="1" applyAlignment="1">
      <alignment horizontal="left" vertical="top" indent="1"/>
    </xf>
    <xf numFmtId="3" fontId="3" fillId="0" borderId="16" xfId="0" applyNumberFormat="1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3" fontId="3" fillId="0" borderId="17" xfId="0" applyNumberFormat="1" applyFont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2" fontId="3" fillId="0" borderId="16" xfId="0" applyNumberFormat="1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0" fontId="3" fillId="0" borderId="19" xfId="0" applyFont="1" applyFill="1" applyBorder="1" applyAlignment="1">
      <alignment vertical="top"/>
    </xf>
    <xf numFmtId="0" fontId="0" fillId="0" borderId="20" xfId="0" applyBorder="1" applyAlignment="1">
      <alignment/>
    </xf>
    <xf numFmtId="0" fontId="5" fillId="34" borderId="12" xfId="0" applyFont="1" applyFill="1" applyBorder="1" applyAlignment="1">
      <alignment horizontal="center" vertical="top"/>
    </xf>
    <xf numFmtId="0" fontId="0" fillId="0" borderId="12" xfId="0" applyBorder="1" applyAlignment="1">
      <alignment/>
    </xf>
  </cellXfs>
  <cellStyles count="52">
    <cellStyle name="Normal" xfId="0"/>
    <cellStyle name="40% - Accent1" xfId="15"/>
    <cellStyle name="Comma" xfId="16"/>
    <cellStyle name="Currency" xfId="17"/>
    <cellStyle name="Comma [0]" xfId="18"/>
    <cellStyle name="Percent" xfId="19"/>
    <cellStyle name="Currency [0]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Normal 2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Percent 2" xfId="58"/>
    <cellStyle name="Accent5" xfId="59"/>
    <cellStyle name="40% - Accent5" xfId="60"/>
    <cellStyle name="60% - Accent5" xfId="61"/>
    <cellStyle name="Accent6" xfId="62"/>
    <cellStyle name="40% - Accent6" xfId="63"/>
    <cellStyle name="60% - Accent6" xfId="64"/>
    <cellStyle name="Comm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"/>
          <c:y val="0.1035"/>
          <c:w val="0.27975"/>
          <c:h val="0.6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'Interactive Charts'!$J$3:$J$6</c:f>
              <c:strCache/>
            </c:strRef>
          </c:cat>
          <c:val>
            <c:numRef>
              <c:f>'Interactive Charts'!$K$3:$K$6</c:f>
              <c:numCache/>
            </c:numRef>
          </c:val>
        </c:ser>
      </c:pieChart>
      <c:spPr>
        <a:noFill/>
        <a:ln w="12700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75"/>
          <c:y val="0.05725"/>
          <c:w val="0.761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'Interactive Charts'!$A$4</c:f>
              <c:strCache>
                <c:ptCount val="1"/>
                <c:pt idx="0">
                  <c:v>Turnover (in Rs. Crore)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'Interactive Charts'!$B$3:$I$3</c:f>
              <c:strCache/>
            </c:strRef>
          </c:cat>
          <c:val>
            <c:numRef>
              <c:f>'Interactive Charts'!$B$4:$I$4</c:f>
              <c:numCache/>
            </c:numRef>
          </c:val>
        </c:ser>
        <c:ser>
          <c:idx val="1"/>
          <c:order val="1"/>
          <c:tx>
            <c:strRef>
              <c:f>'Interactive Charts'!$A$5</c:f>
              <c:strCache>
                <c:ptCount val="1"/>
                <c:pt idx="0">
                  <c:v>EBITDA (in Rs. Crore)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'Interactive Charts'!$B$3:$I$3</c:f>
              <c:strCache/>
            </c:strRef>
          </c:cat>
          <c:val>
            <c:numRef>
              <c:f>'Interactive Charts'!$B$5:$I$5</c:f>
              <c:numCache/>
            </c:numRef>
          </c:val>
        </c:ser>
        <c:axId val="3737170"/>
        <c:axId val="33634531"/>
      </c:barChart>
      <c:lineChart>
        <c:grouping val="stacked"/>
        <c:varyColors val="0"/>
        <c:ser>
          <c:idx val="2"/>
          <c:order val="2"/>
          <c:tx>
            <c:strRef>
              <c:f>'Interactive Charts'!$A$6</c:f>
              <c:strCache>
                <c:ptCount val="1"/>
                <c:pt idx="0">
                  <c:v>EBITDA Margin (%)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'Interactive Charts'!$B$3:$I$3</c:f>
              <c:strCache/>
            </c:strRef>
          </c:cat>
          <c:val>
            <c:numRef>
              <c:f>'Interactive Charts'!$B$6:$I$6</c:f>
              <c:numCache/>
            </c:numRef>
          </c:val>
          <c:smooth val="0"/>
        </c:ser>
        <c:axId val="34275324"/>
        <c:axId val="40042461"/>
      </c:lineChart>
      <c:catAx>
        <c:axId val="3737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634531"/>
        <c:crosses val="autoZero"/>
        <c:auto val="1"/>
        <c:lblOffset val="100"/>
        <c:tickLblSkip val="1"/>
        <c:noMultiLvlLbl val="0"/>
      </c:catAx>
      <c:valAx>
        <c:axId val="33634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37170"/>
        <c:crossesAt val="1"/>
        <c:crossBetween val="between"/>
        <c:dispUnits/>
      </c:valAx>
      <c:catAx>
        <c:axId val="3427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0042461"/>
        <c:crosses val="autoZero"/>
        <c:auto val="1"/>
        <c:lblOffset val="100"/>
        <c:tickLblSkip val="1"/>
        <c:noMultiLvlLbl val="0"/>
      </c:catAx>
      <c:valAx>
        <c:axId val="40042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753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125"/>
          <c:y val="0.89375"/>
          <c:w val="0.96375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8</xdr:row>
      <xdr:rowOff>142875</xdr:rowOff>
    </xdr:from>
    <xdr:to>
      <xdr:col>21</xdr:col>
      <xdr:colOff>257175</xdr:colOff>
      <xdr:row>22</xdr:row>
      <xdr:rowOff>295275</xdr:rowOff>
    </xdr:to>
    <xdr:graphicFrame>
      <xdr:nvGraphicFramePr>
        <xdr:cNvPr id="1" name="Chart 74"/>
        <xdr:cNvGraphicFramePr/>
      </xdr:nvGraphicFramePr>
      <xdr:xfrm>
        <a:off x="10172700" y="1466850"/>
        <a:ext cx="58102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7</xdr:row>
      <xdr:rowOff>47625</xdr:rowOff>
    </xdr:from>
    <xdr:to>
      <xdr:col>2</xdr:col>
      <xdr:colOff>590550</xdr:colOff>
      <xdr:row>22</xdr:row>
      <xdr:rowOff>66675</xdr:rowOff>
    </xdr:to>
    <xdr:graphicFrame>
      <xdr:nvGraphicFramePr>
        <xdr:cNvPr id="2" name="Chart 75"/>
        <xdr:cNvGraphicFramePr/>
      </xdr:nvGraphicFramePr>
      <xdr:xfrm>
        <a:off x="171450" y="1209675"/>
        <a:ext cx="41814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pane xSplit="2" ySplit="3" topLeftCell="C4" activePane="bottomRight" state="frozen"/>
      <selection pane="bottomRight" activeCell="Q18" sqref="Q18"/>
    </sheetView>
  </sheetViews>
  <sheetFormatPr defaultColWidth="9.140625" defaultRowHeight="12.75"/>
  <cols>
    <col min="1" max="1" width="42.140625" style="0" customWidth="1"/>
    <col min="2" max="2" width="21.140625" style="0" customWidth="1"/>
    <col min="3" max="3" width="8.421875" style="0" bestFit="1" customWidth="1"/>
    <col min="4" max="4" width="9.7109375" style="0" bestFit="1" customWidth="1"/>
    <col min="5" max="5" width="9.7109375" style="0" customWidth="1"/>
  </cols>
  <sheetData>
    <row r="1" spans="1:5" ht="18">
      <c r="A1" s="39" t="s">
        <v>0</v>
      </c>
      <c r="B1" s="40"/>
      <c r="C1" s="40"/>
      <c r="D1" s="40"/>
      <c r="E1" s="40"/>
    </row>
    <row r="2" spans="1:5" ht="12.75">
      <c r="A2" s="41"/>
      <c r="B2" s="41"/>
      <c r="C2" s="41"/>
      <c r="D2" s="41"/>
      <c r="E2" s="41"/>
    </row>
    <row r="3" spans="1:9" ht="12.75">
      <c r="A3" s="42" t="s">
        <v>1</v>
      </c>
      <c r="B3" s="43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4" t="s">
        <v>7</v>
      </c>
      <c r="H3" s="45" t="s">
        <v>8</v>
      </c>
      <c r="I3" s="63" t="s">
        <v>9</v>
      </c>
    </row>
    <row r="4" spans="1:9" ht="12.75">
      <c r="A4" s="46" t="s">
        <v>10</v>
      </c>
      <c r="B4" s="47" t="s">
        <v>11</v>
      </c>
      <c r="C4" s="48">
        <v>23.60699727784429</v>
      </c>
      <c r="D4" s="48">
        <v>24.50299844242556</v>
      </c>
      <c r="E4" s="48">
        <v>24.222167791269108</v>
      </c>
      <c r="F4" s="48">
        <v>24.134490745559997</v>
      </c>
      <c r="G4" s="48">
        <v>26.5601776791325</v>
      </c>
      <c r="H4" s="49">
        <v>26.3162049946854</v>
      </c>
      <c r="I4" s="64">
        <v>25.9</v>
      </c>
    </row>
    <row r="5" spans="1:9" ht="14.25">
      <c r="A5" s="50"/>
      <c r="B5" s="51" t="s">
        <v>12</v>
      </c>
      <c r="C5" s="48">
        <v>6.169417518310192</v>
      </c>
      <c r="D5" s="48">
        <v>6.415573886322002</v>
      </c>
      <c r="E5" s="48">
        <v>6.631583316199992</v>
      </c>
      <c r="F5" s="48">
        <v>7.481927128999996</v>
      </c>
      <c r="G5" s="48">
        <v>8.5163711211011</v>
      </c>
      <c r="H5" s="49">
        <v>8.74953818299999</v>
      </c>
      <c r="I5" s="64">
        <v>9.5</v>
      </c>
    </row>
    <row r="6" spans="1:9" ht="14.25">
      <c r="A6" s="50"/>
      <c r="B6" s="51" t="s">
        <v>13</v>
      </c>
      <c r="C6" s="48">
        <v>14.2</v>
      </c>
      <c r="D6" s="48">
        <v>14.7</v>
      </c>
      <c r="E6" s="48">
        <v>14</v>
      </c>
      <c r="F6" s="48">
        <v>13.067</v>
      </c>
      <c r="G6" s="48">
        <v>13.8615</v>
      </c>
      <c r="H6" s="49">
        <v>13.668</v>
      </c>
      <c r="I6" s="64">
        <v>13.6</v>
      </c>
    </row>
    <row r="7" spans="1:9" ht="14.25">
      <c r="A7" s="50"/>
      <c r="B7" s="51" t="s">
        <v>14</v>
      </c>
      <c r="C7" s="48">
        <v>1.7789361955340999</v>
      </c>
      <c r="D7" s="48">
        <v>1.80339131565856</v>
      </c>
      <c r="E7" s="48">
        <v>1.807</v>
      </c>
      <c r="F7" s="48">
        <v>1.935</v>
      </c>
      <c r="G7" s="48">
        <v>2.68447626650138</v>
      </c>
      <c r="H7" s="49">
        <v>2.46479165218542</v>
      </c>
      <c r="I7" s="64">
        <v>1.55</v>
      </c>
    </row>
    <row r="8" spans="1:9" ht="14.25">
      <c r="A8" s="50"/>
      <c r="B8" s="51" t="s">
        <v>15</v>
      </c>
      <c r="C8" s="48">
        <v>1.1976567960000002</v>
      </c>
      <c r="D8" s="48">
        <v>1.2896705619999997</v>
      </c>
      <c r="E8" s="48">
        <v>1.138</v>
      </c>
      <c r="F8" s="48">
        <v>1.175</v>
      </c>
      <c r="G8" s="48">
        <v>1.297674901</v>
      </c>
      <c r="H8" s="49">
        <v>1.128369191</v>
      </c>
      <c r="I8" s="64">
        <v>1.15</v>
      </c>
    </row>
    <row r="9" spans="1:9" ht="14.25">
      <c r="A9" s="50"/>
      <c r="B9" s="51"/>
      <c r="C9" s="52"/>
      <c r="D9" s="52"/>
      <c r="E9" s="52"/>
      <c r="F9" s="53"/>
      <c r="G9" s="53"/>
      <c r="H9" s="54"/>
      <c r="I9" s="64"/>
    </row>
    <row r="10" spans="1:9" ht="12.75">
      <c r="A10" s="46" t="s">
        <v>16</v>
      </c>
      <c r="B10" s="47" t="s">
        <v>11</v>
      </c>
      <c r="C10" s="52">
        <v>102393.118567047</v>
      </c>
      <c r="D10" s="52">
        <v>118753.122655017</v>
      </c>
      <c r="E10" s="52">
        <v>132900</v>
      </c>
      <c r="F10" s="52">
        <v>134711.542189602</v>
      </c>
      <c r="G10" s="52">
        <v>148613.54581208</v>
      </c>
      <c r="H10" s="55">
        <v>139504</v>
      </c>
      <c r="I10" s="64">
        <v>117152</v>
      </c>
    </row>
    <row r="11" spans="1:9" ht="14.25">
      <c r="A11" s="50"/>
      <c r="B11" s="51" t="s">
        <v>12</v>
      </c>
      <c r="C11" s="52">
        <v>25021.979878521</v>
      </c>
      <c r="D11" s="52">
        <v>29396.356125984003</v>
      </c>
      <c r="E11" s="52">
        <v>33933.461979896994</v>
      </c>
      <c r="F11" s="52">
        <v>38199.428583702</v>
      </c>
      <c r="G11" s="52">
        <v>41711.033789502</v>
      </c>
      <c r="H11" s="55">
        <v>41785</v>
      </c>
      <c r="I11" s="64">
        <v>38210</v>
      </c>
    </row>
    <row r="12" spans="1:9" ht="14.25">
      <c r="A12" s="50"/>
      <c r="B12" s="51" t="s">
        <v>13</v>
      </c>
      <c r="C12" s="52">
        <v>64010</v>
      </c>
      <c r="D12" s="52">
        <v>73844</v>
      </c>
      <c r="E12" s="52">
        <v>82153</v>
      </c>
      <c r="F12" s="52">
        <v>78012.1098864734</v>
      </c>
      <c r="G12" s="52">
        <v>84666.1405824807</v>
      </c>
      <c r="H12" s="55">
        <v>79878</v>
      </c>
      <c r="I12" s="64">
        <v>67402</v>
      </c>
    </row>
    <row r="13" spans="1:9" ht="14.25">
      <c r="A13" s="50"/>
      <c r="B13" s="51" t="s">
        <v>14</v>
      </c>
      <c r="C13" s="52">
        <v>6254.093658342</v>
      </c>
      <c r="D13" s="52">
        <v>7412.798483011999</v>
      </c>
      <c r="E13" s="52">
        <v>8599.729242588</v>
      </c>
      <c r="F13" s="52">
        <v>9393.2491047</v>
      </c>
      <c r="G13" s="52">
        <v>12128.1112566</v>
      </c>
      <c r="H13" s="55">
        <v>9028</v>
      </c>
      <c r="I13" s="64">
        <v>4697</v>
      </c>
    </row>
    <row r="14" spans="1:9" ht="14.25">
      <c r="A14" s="50"/>
      <c r="B14" s="51" t="s">
        <v>15</v>
      </c>
      <c r="C14" s="52">
        <v>3157.377596855</v>
      </c>
      <c r="D14" s="52">
        <v>3910.8717634737</v>
      </c>
      <c r="E14" s="52">
        <v>4110</v>
      </c>
      <c r="F14" s="52">
        <v>4435.53380907999</v>
      </c>
      <c r="G14" s="52">
        <v>4860.20995046948</v>
      </c>
      <c r="H14" s="55">
        <v>4020</v>
      </c>
      <c r="I14" s="64">
        <v>3154</v>
      </c>
    </row>
    <row r="15" spans="1:9" ht="14.25">
      <c r="A15" s="50"/>
      <c r="B15" s="51"/>
      <c r="C15" s="52"/>
      <c r="D15" s="52"/>
      <c r="E15" s="52"/>
      <c r="F15" s="52"/>
      <c r="G15" s="52"/>
      <c r="H15" s="55"/>
      <c r="I15" s="64"/>
    </row>
    <row r="16" spans="1:9" ht="12.75">
      <c r="A16" s="46" t="s">
        <v>17</v>
      </c>
      <c r="B16" s="47" t="s">
        <v>11</v>
      </c>
      <c r="C16" s="52">
        <v>9340.12879930452</v>
      </c>
      <c r="D16" s="52">
        <v>17116.285032377622</v>
      </c>
      <c r="E16" s="52">
        <v>13532.955386799702</v>
      </c>
      <c r="F16" s="52">
        <v>12653.735481050067</v>
      </c>
      <c r="G16" s="52">
        <v>16376.53115006079</v>
      </c>
      <c r="H16" s="55">
        <v>12745</v>
      </c>
      <c r="I16" s="64">
        <v>11301</v>
      </c>
    </row>
    <row r="17" spans="1:9" ht="12.75">
      <c r="A17" s="46"/>
      <c r="B17" s="51" t="s">
        <v>12</v>
      </c>
      <c r="C17" s="52">
        <v>9805.877705898001</v>
      </c>
      <c r="D17" s="52">
        <v>11624.874716247</v>
      </c>
      <c r="E17" s="52">
        <v>11559.37463809298</v>
      </c>
      <c r="F17" s="52">
        <v>11697.64992738</v>
      </c>
      <c r="G17" s="52">
        <v>13281.104985993548</v>
      </c>
      <c r="H17" s="55">
        <v>10102</v>
      </c>
      <c r="I17" s="64">
        <v>10896</v>
      </c>
    </row>
    <row r="18" spans="1:9" ht="12.75">
      <c r="A18" s="46"/>
      <c r="B18" s="51" t="s">
        <v>13</v>
      </c>
      <c r="C18" s="52">
        <v>-1411</v>
      </c>
      <c r="D18" s="52">
        <v>4691</v>
      </c>
      <c r="E18" s="52">
        <v>1777</v>
      </c>
      <c r="F18" s="52">
        <v>764.3967049729545</v>
      </c>
      <c r="G18" s="52">
        <v>3008.1251360023543</v>
      </c>
      <c r="H18" s="55">
        <v>4285</v>
      </c>
      <c r="I18" s="64">
        <v>-696</v>
      </c>
    </row>
    <row r="19" spans="1:9" ht="12.75">
      <c r="A19" s="46"/>
      <c r="B19" s="51" t="s">
        <v>14</v>
      </c>
      <c r="C19" s="52">
        <v>249.5705337659999</v>
      </c>
      <c r="D19" s="52">
        <v>202.9803384379991</v>
      </c>
      <c r="E19" s="52">
        <v>211.24733757600052</v>
      </c>
      <c r="F19" s="52">
        <v>356.07926205</v>
      </c>
      <c r="G19" s="52">
        <v>246.06373589999853</v>
      </c>
      <c r="H19" s="55">
        <v>-571</v>
      </c>
      <c r="I19" s="64">
        <v>59</v>
      </c>
    </row>
    <row r="20" spans="1:9" ht="12.75">
      <c r="A20" s="46"/>
      <c r="B20" s="51" t="s">
        <v>15</v>
      </c>
      <c r="C20" s="52">
        <v>136.72121639840026</v>
      </c>
      <c r="D20" s="52">
        <v>52.94795402950001</v>
      </c>
      <c r="E20" s="52">
        <v>2</v>
      </c>
      <c r="F20" s="52">
        <v>126.53465321349098</v>
      </c>
      <c r="G20" s="52">
        <v>193.1895193287816</v>
      </c>
      <c r="H20" s="55">
        <v>71</v>
      </c>
      <c r="I20" s="64">
        <v>161</v>
      </c>
    </row>
    <row r="21" spans="1:9" ht="12.75">
      <c r="A21" s="46"/>
      <c r="B21" s="51"/>
      <c r="C21" s="52"/>
      <c r="D21" s="52"/>
      <c r="E21" s="52"/>
      <c r="F21" s="52"/>
      <c r="G21" s="52"/>
      <c r="H21" s="55"/>
      <c r="I21" s="64"/>
    </row>
    <row r="22" spans="1:9" ht="12.75">
      <c r="A22" s="46" t="s">
        <v>18</v>
      </c>
      <c r="B22" s="47" t="s">
        <v>11</v>
      </c>
      <c r="C22" s="52">
        <v>1714.72</v>
      </c>
      <c r="D22" s="52">
        <v>9056.05</v>
      </c>
      <c r="E22" s="52">
        <v>5223.06</v>
      </c>
      <c r="F22" s="52">
        <v>3256.93</v>
      </c>
      <c r="G22" s="52">
        <v>6749.76931201024</v>
      </c>
      <c r="H22" s="55">
        <v>2540.58</v>
      </c>
      <c r="I22" s="64">
        <v>2301</v>
      </c>
    </row>
    <row r="23" spans="1:9" ht="12.75">
      <c r="A23" s="46"/>
      <c r="B23" s="51"/>
      <c r="C23" s="52"/>
      <c r="D23" s="52"/>
      <c r="E23" s="56"/>
      <c r="F23" s="57"/>
      <c r="G23" s="57"/>
      <c r="H23" s="58"/>
      <c r="I23" s="64"/>
    </row>
    <row r="24" spans="1:9" ht="12.75">
      <c r="A24" s="46" t="s">
        <v>19</v>
      </c>
      <c r="B24" s="47" t="s">
        <v>11</v>
      </c>
      <c r="C24" s="52">
        <v>31</v>
      </c>
      <c r="D24" s="52">
        <v>12101.95</v>
      </c>
      <c r="E24" s="52">
        <v>8584.98</v>
      </c>
      <c r="F24" s="52">
        <v>-4132.95</v>
      </c>
      <c r="G24" s="52">
        <v>6722.13252110416</v>
      </c>
      <c r="H24" s="55">
        <v>-1388</v>
      </c>
      <c r="I24" s="64">
        <v>-1674</v>
      </c>
    </row>
    <row r="25" spans="1:9" ht="12.75">
      <c r="A25" s="46"/>
      <c r="B25" s="51"/>
      <c r="C25" s="52"/>
      <c r="D25" s="52"/>
      <c r="E25" s="56"/>
      <c r="F25" s="57"/>
      <c r="G25" s="57"/>
      <c r="H25" s="58"/>
      <c r="I25" s="64"/>
    </row>
    <row r="26" spans="1:9" ht="12.75">
      <c r="A26" s="46" t="s">
        <v>20</v>
      </c>
      <c r="B26" s="47" t="s">
        <v>11</v>
      </c>
      <c r="C26" s="52">
        <v>-2009.2225755129002</v>
      </c>
      <c r="D26" s="52">
        <v>8982.69195186399</v>
      </c>
      <c r="E26" s="52">
        <v>5390</v>
      </c>
      <c r="F26" s="52">
        <v>-7057.61785684248</v>
      </c>
      <c r="G26" s="52">
        <v>3594.88880304884</v>
      </c>
      <c r="H26" s="55">
        <v>-3925.52</v>
      </c>
      <c r="I26" s="64">
        <v>-3049</v>
      </c>
    </row>
    <row r="27" spans="1:9" ht="12.75">
      <c r="A27" s="46"/>
      <c r="B27" s="47"/>
      <c r="C27" s="48"/>
      <c r="D27" s="48"/>
      <c r="E27" s="48"/>
      <c r="F27" s="48"/>
      <c r="G27" s="48"/>
      <c r="H27" s="49"/>
      <c r="I27" s="64"/>
    </row>
    <row r="28" spans="1:9" ht="12.75">
      <c r="A28" s="46" t="s">
        <v>21</v>
      </c>
      <c r="B28" s="47" t="s">
        <v>11</v>
      </c>
      <c r="C28" s="59">
        <v>-24.92</v>
      </c>
      <c r="D28" s="59">
        <v>99.03</v>
      </c>
      <c r="E28" s="59">
        <v>54.27</v>
      </c>
      <c r="F28" s="59">
        <v>-74.54</v>
      </c>
      <c r="G28" s="59">
        <v>35.19</v>
      </c>
      <c r="H28" s="60">
        <v>-42.24</v>
      </c>
      <c r="I28" s="64">
        <v>-33.23</v>
      </c>
    </row>
    <row r="29" spans="1:9" ht="12.75">
      <c r="A29" s="46"/>
      <c r="B29" s="47"/>
      <c r="C29" s="48"/>
      <c r="D29" s="48"/>
      <c r="E29" s="48"/>
      <c r="F29" s="48"/>
      <c r="G29" s="48"/>
      <c r="H29" s="49"/>
      <c r="I29" s="64"/>
    </row>
    <row r="30" spans="1:9" ht="12.75">
      <c r="A30" s="46" t="s">
        <v>22</v>
      </c>
      <c r="B30" s="47"/>
      <c r="C30" s="59">
        <v>8</v>
      </c>
      <c r="D30" s="59">
        <v>12</v>
      </c>
      <c r="E30" s="59">
        <v>12</v>
      </c>
      <c r="F30" s="59">
        <v>8</v>
      </c>
      <c r="G30" s="59">
        <v>10</v>
      </c>
      <c r="H30" s="60">
        <v>8</v>
      </c>
      <c r="I30" s="64">
        <v>8</v>
      </c>
    </row>
    <row r="31" spans="1:2" ht="12.75">
      <c r="A31" s="61"/>
      <c r="B31" s="62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U89"/>
  <sheetViews>
    <sheetView zoomScale="93" zoomScaleNormal="93" workbookViewId="0" topLeftCell="A15">
      <selection activeCell="H23" sqref="H23"/>
    </sheetView>
  </sheetViews>
  <sheetFormatPr defaultColWidth="9.140625" defaultRowHeight="12.75"/>
  <cols>
    <col min="1" max="1" width="47.28125" style="2" customWidth="1"/>
    <col min="2" max="8" width="9.140625" style="2" customWidth="1"/>
    <col min="9" max="9" width="10.421875" style="2" customWidth="1"/>
    <col min="10" max="10" width="11.8515625" style="2" customWidth="1"/>
    <col min="11" max="14" width="9.140625" style="2" customWidth="1"/>
    <col min="15" max="17" width="9.7109375" style="2" customWidth="1"/>
    <col min="18" max="16384" width="9.140625" style="2" customWidth="1"/>
  </cols>
  <sheetData>
    <row r="1" ht="12.75"/>
    <row r="2" spans="1:10" ht="15">
      <c r="A2" s="3" t="s">
        <v>23</v>
      </c>
      <c r="J2" s="17" t="s">
        <v>24</v>
      </c>
    </row>
    <row r="3" spans="2:11" ht="12.75">
      <c r="B3" s="4" t="s">
        <v>25</v>
      </c>
      <c r="C3" s="4" t="s">
        <v>26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17" t="s">
        <v>8</v>
      </c>
      <c r="J3" s="2" t="s">
        <v>27</v>
      </c>
      <c r="K3" s="7">
        <v>0.32</v>
      </c>
    </row>
    <row r="4" spans="1:11" ht="12.75">
      <c r="A4" s="5" t="s">
        <v>28</v>
      </c>
      <c r="B4" s="6">
        <v>131533.63412783</v>
      </c>
      <c r="C4" s="6">
        <v>147329.264794953</v>
      </c>
      <c r="D4" s="6">
        <v>102393.118567047</v>
      </c>
      <c r="E4" s="6">
        <v>118753.122655017</v>
      </c>
      <c r="F4" s="6">
        <v>132900</v>
      </c>
      <c r="G4" s="6">
        <v>134711.542189602</v>
      </c>
      <c r="H4" s="6">
        <v>148613.54581208</v>
      </c>
      <c r="I4" s="2">
        <v>139504</v>
      </c>
      <c r="J4" s="2" t="s">
        <v>29</v>
      </c>
      <c r="K4" s="7">
        <v>0.11</v>
      </c>
    </row>
    <row r="5" spans="1:11" ht="12.75">
      <c r="A5" s="5" t="s">
        <v>30</v>
      </c>
      <c r="B5" s="6">
        <v>18286.502679564604</v>
      </c>
      <c r="C5" s="6">
        <v>18495.0222901845</v>
      </c>
      <c r="D5" s="6">
        <v>9340.12879930452</v>
      </c>
      <c r="E5" s="6">
        <v>17116.285032377622</v>
      </c>
      <c r="F5" s="6">
        <v>13532.955386799702</v>
      </c>
      <c r="G5" s="6">
        <v>12653.735481050067</v>
      </c>
      <c r="H5" s="6">
        <v>16376.53115006079</v>
      </c>
      <c r="I5" s="2">
        <v>12745</v>
      </c>
      <c r="J5" s="2" t="s">
        <v>31</v>
      </c>
      <c r="K5" s="7">
        <v>0.52</v>
      </c>
    </row>
    <row r="6" spans="1:11" ht="12.75">
      <c r="A6" s="2" t="s">
        <v>32</v>
      </c>
      <c r="B6" s="7">
        <f aca="true" t="shared" si="0" ref="B6:I6">B5/B4</f>
        <v>0.13902529798418706</v>
      </c>
      <c r="C6" s="7">
        <f t="shared" si="0"/>
        <v>0.12553529209505754</v>
      </c>
      <c r="D6" s="7">
        <f t="shared" si="0"/>
        <v>0.0912183253134204</v>
      </c>
      <c r="E6" s="7">
        <f t="shared" si="0"/>
        <v>0.1441333469781774</v>
      </c>
      <c r="F6" s="7">
        <f t="shared" si="0"/>
        <v>0.10182810674792853</v>
      </c>
      <c r="G6" s="7">
        <f t="shared" si="0"/>
        <v>0.09393208091434627</v>
      </c>
      <c r="H6" s="7">
        <f t="shared" si="0"/>
        <v>0.11019541361841075</v>
      </c>
      <c r="I6" s="7">
        <f t="shared" si="0"/>
        <v>0.09135938754444317</v>
      </c>
      <c r="J6" s="2" t="s">
        <v>33</v>
      </c>
      <c r="K6" s="19">
        <v>0.05</v>
      </c>
    </row>
    <row r="7" ht="12.75"/>
    <row r="8" ht="12.75">
      <c r="O8" s="2" t="s">
        <v>34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spans="1:9" ht="25.5" customHeight="1">
      <c r="A23" s="3" t="s">
        <v>35</v>
      </c>
      <c r="I23" s="20"/>
    </row>
    <row r="24" spans="1:17" ht="12.75">
      <c r="A24" s="8" t="s">
        <v>36</v>
      </c>
      <c r="B24" s="4" t="s">
        <v>25</v>
      </c>
      <c r="C24" s="4" t="s">
        <v>26</v>
      </c>
      <c r="D24" s="4" t="s">
        <v>3</v>
      </c>
      <c r="E24" s="4" t="s">
        <v>4</v>
      </c>
      <c r="F24" s="4" t="s">
        <v>5</v>
      </c>
      <c r="G24" s="4" t="s">
        <v>6</v>
      </c>
      <c r="H24" s="4" t="s">
        <v>7</v>
      </c>
      <c r="I24" s="17" t="s">
        <v>8</v>
      </c>
      <c r="J24" s="21" t="s">
        <v>37</v>
      </c>
      <c r="P24" s="6"/>
      <c r="Q24" s="6"/>
    </row>
    <row r="25" spans="1:17" ht="12.75">
      <c r="A25" s="9" t="s">
        <v>28</v>
      </c>
      <c r="B25" s="10">
        <v>131533.63412783</v>
      </c>
      <c r="C25" s="10">
        <v>147329.264794953</v>
      </c>
      <c r="D25" s="10">
        <v>102393.118567047</v>
      </c>
      <c r="E25" s="10">
        <v>118753.122655017</v>
      </c>
      <c r="F25" s="11">
        <v>132900</v>
      </c>
      <c r="G25" s="11">
        <v>134711.542189602</v>
      </c>
      <c r="H25" s="11">
        <v>148613.54581208</v>
      </c>
      <c r="I25" s="22">
        <v>139504</v>
      </c>
      <c r="P25" s="6"/>
      <c r="Q25" s="6"/>
    </row>
    <row r="26" spans="1:17" ht="12.75">
      <c r="A26" s="9" t="s">
        <v>30</v>
      </c>
      <c r="B26" s="10">
        <v>18286.502679564604</v>
      </c>
      <c r="C26" s="10">
        <v>18495.0222901845</v>
      </c>
      <c r="D26" s="10">
        <v>9340.12879930452</v>
      </c>
      <c r="E26" s="10">
        <v>17116.285032377622</v>
      </c>
      <c r="F26" s="11">
        <v>13532.955386799702</v>
      </c>
      <c r="G26" s="11">
        <v>12653.735481050067</v>
      </c>
      <c r="H26" s="11">
        <v>16376.53115006079</v>
      </c>
      <c r="I26" s="22">
        <v>12745</v>
      </c>
      <c r="P26" s="23"/>
      <c r="Q26" s="23"/>
    </row>
    <row r="27" spans="1:9" ht="12.75">
      <c r="A27" s="2" t="s">
        <v>10</v>
      </c>
      <c r="B27" s="12">
        <v>31.6783134098</v>
      </c>
      <c r="C27" s="12">
        <v>28.541774398999994</v>
      </c>
      <c r="D27" s="12">
        <v>23.60699727784429</v>
      </c>
      <c r="E27" s="12">
        <v>24.50299844242556</v>
      </c>
      <c r="F27" s="12">
        <v>24.222167791269108</v>
      </c>
      <c r="G27" s="12">
        <v>24.134490745559997</v>
      </c>
      <c r="H27" s="12">
        <v>26.5601776791325</v>
      </c>
      <c r="I27" s="2">
        <v>26.3</v>
      </c>
    </row>
    <row r="28" ht="12.75">
      <c r="T28" s="6"/>
    </row>
    <row r="29" spans="1:9" ht="12.75">
      <c r="A29" s="8" t="s">
        <v>38</v>
      </c>
      <c r="B29" s="8" t="s">
        <v>25</v>
      </c>
      <c r="C29" s="8" t="s">
        <v>26</v>
      </c>
      <c r="D29" s="8" t="s">
        <v>3</v>
      </c>
      <c r="E29" s="8" t="s">
        <v>4</v>
      </c>
      <c r="F29" s="8" t="s">
        <v>5</v>
      </c>
      <c r="G29" s="4" t="s">
        <v>6</v>
      </c>
      <c r="H29" s="4" t="s">
        <v>7</v>
      </c>
      <c r="I29" s="17" t="s">
        <v>8</v>
      </c>
    </row>
    <row r="30" spans="1:9" ht="12.75">
      <c r="A30" s="9" t="s">
        <v>28</v>
      </c>
      <c r="B30" s="10">
        <v>19691.030504625</v>
      </c>
      <c r="C30" s="10">
        <v>24315.773905528</v>
      </c>
      <c r="D30" s="10">
        <v>25021.979878521</v>
      </c>
      <c r="E30" s="10">
        <v>29396.356125984003</v>
      </c>
      <c r="F30" s="11">
        <v>33933.461979896994</v>
      </c>
      <c r="G30" s="11">
        <v>38199.428583702</v>
      </c>
      <c r="H30" s="11">
        <v>41711.033789502</v>
      </c>
      <c r="I30" s="2">
        <v>41785</v>
      </c>
    </row>
    <row r="31" spans="1:9" ht="12.75">
      <c r="A31" s="9" t="s">
        <v>30</v>
      </c>
      <c r="B31" s="10">
        <v>8256.58505768999</v>
      </c>
      <c r="C31" s="10">
        <v>9441.68977982899</v>
      </c>
      <c r="D31" s="10">
        <v>9805.877705898001</v>
      </c>
      <c r="E31" s="10">
        <v>11624.874716247</v>
      </c>
      <c r="F31" s="11">
        <v>11559.37463809298</v>
      </c>
      <c r="G31" s="11">
        <v>11697.64992738</v>
      </c>
      <c r="H31" s="11">
        <v>13281.104985993548</v>
      </c>
      <c r="I31" s="2">
        <v>10102</v>
      </c>
    </row>
    <row r="32" spans="1:9" ht="12.75">
      <c r="A32" s="2" t="s">
        <v>10</v>
      </c>
      <c r="B32" s="12">
        <v>4.781846225999998</v>
      </c>
      <c r="C32" s="12">
        <v>5.231605398999997</v>
      </c>
      <c r="D32" s="12">
        <v>6.169417518310192</v>
      </c>
      <c r="E32" s="12">
        <v>6.415573886322002</v>
      </c>
      <c r="F32" s="12">
        <v>6.631583316199992</v>
      </c>
      <c r="G32" s="12">
        <v>7.481927128999996</v>
      </c>
      <c r="H32" s="12">
        <v>8.5163711211011</v>
      </c>
      <c r="I32" s="12">
        <v>8.74953818299999</v>
      </c>
    </row>
    <row r="33" spans="1:9" ht="12.75">
      <c r="A33" s="2" t="s">
        <v>39</v>
      </c>
      <c r="B33" s="12">
        <v>4.86</v>
      </c>
      <c r="C33" s="12">
        <v>5.37</v>
      </c>
      <c r="D33" s="12">
        <v>6.4</v>
      </c>
      <c r="E33" s="12">
        <v>6.690997195</v>
      </c>
      <c r="F33" s="12">
        <v>6.969616819</v>
      </c>
      <c r="G33" s="12">
        <v>7.94125</v>
      </c>
      <c r="H33" s="12">
        <v>8.930834989</v>
      </c>
      <c r="I33" s="12">
        <v>9.0726202</v>
      </c>
    </row>
    <row r="34" ht="12.75"/>
    <row r="35" spans="1:9" ht="12.75">
      <c r="A35" s="8" t="s">
        <v>40</v>
      </c>
      <c r="B35" s="8" t="s">
        <v>25</v>
      </c>
      <c r="C35" s="8" t="s">
        <v>26</v>
      </c>
      <c r="D35" s="8" t="s">
        <v>3</v>
      </c>
      <c r="E35" s="8" t="s">
        <v>4</v>
      </c>
      <c r="F35" s="8" t="s">
        <v>5</v>
      </c>
      <c r="G35" s="4" t="s">
        <v>6</v>
      </c>
      <c r="H35" s="4" t="s">
        <v>7</v>
      </c>
      <c r="I35" s="17" t="s">
        <v>8</v>
      </c>
    </row>
    <row r="36" spans="1:9" ht="12.75">
      <c r="A36" s="9" t="s">
        <v>28</v>
      </c>
      <c r="B36" s="10">
        <v>100218.401182938</v>
      </c>
      <c r="C36" s="10">
        <v>109569.67430541781</v>
      </c>
      <c r="D36" s="10">
        <v>64010</v>
      </c>
      <c r="E36" s="10">
        <v>73844</v>
      </c>
      <c r="F36" s="11">
        <v>82153</v>
      </c>
      <c r="G36" s="11">
        <v>78012.1098864734</v>
      </c>
      <c r="H36" s="11">
        <v>84666.1405824807</v>
      </c>
      <c r="I36" s="2">
        <v>79878</v>
      </c>
    </row>
    <row r="37" spans="1:9" ht="12.75">
      <c r="A37" s="9" t="s">
        <v>30</v>
      </c>
      <c r="B37" s="10">
        <v>9089.92936950218</v>
      </c>
      <c r="C37" s="10">
        <v>8905.57522376321</v>
      </c>
      <c r="D37" s="10">
        <v>-1411</v>
      </c>
      <c r="E37" s="10">
        <v>4691</v>
      </c>
      <c r="F37" s="11">
        <v>1777</v>
      </c>
      <c r="G37" s="11">
        <v>764.3967049729545</v>
      </c>
      <c r="H37" s="11">
        <v>3008.1251360023543</v>
      </c>
      <c r="I37" s="2">
        <v>4285</v>
      </c>
    </row>
    <row r="38" spans="1:9" ht="12.75">
      <c r="A38" s="2" t="s">
        <v>10</v>
      </c>
      <c r="B38" s="12">
        <v>23.1</v>
      </c>
      <c r="C38" s="12">
        <v>19</v>
      </c>
      <c r="D38" s="12">
        <v>14.2</v>
      </c>
      <c r="E38" s="12">
        <v>14.7</v>
      </c>
      <c r="F38" s="12">
        <v>14</v>
      </c>
      <c r="G38" s="12">
        <v>13.067</v>
      </c>
      <c r="H38" s="12">
        <v>13.8615</v>
      </c>
      <c r="I38" s="2">
        <v>13.668</v>
      </c>
    </row>
    <row r="39" spans="1:9" ht="12.75">
      <c r="A39" s="2" t="s">
        <v>39</v>
      </c>
      <c r="B39" s="12">
        <v>20</v>
      </c>
      <c r="C39" s="12">
        <v>15.8</v>
      </c>
      <c r="D39" s="12">
        <v>14.4</v>
      </c>
      <c r="E39" s="12">
        <v>14.6</v>
      </c>
      <c r="F39" s="12">
        <v>14.3</v>
      </c>
      <c r="G39" s="12">
        <v>13.369</v>
      </c>
      <c r="H39" s="12">
        <v>15.546</v>
      </c>
      <c r="I39" s="2">
        <v>15.164</v>
      </c>
    </row>
    <row r="40" ht="12.75">
      <c r="C40" s="2" t="s">
        <v>41</v>
      </c>
    </row>
    <row r="41" spans="1:9" ht="12.75">
      <c r="A41" s="8" t="s">
        <v>42</v>
      </c>
      <c r="B41" s="8" t="s">
        <v>25</v>
      </c>
      <c r="C41" s="8" t="s">
        <v>26</v>
      </c>
      <c r="D41" s="8" t="s">
        <v>3</v>
      </c>
      <c r="E41" s="8" t="s">
        <v>4</v>
      </c>
      <c r="F41" s="8" t="s">
        <v>5</v>
      </c>
      <c r="G41" s="4" t="s">
        <v>6</v>
      </c>
      <c r="H41" s="4" t="s">
        <v>7</v>
      </c>
      <c r="I41" s="17" t="s">
        <v>8</v>
      </c>
    </row>
    <row r="42" spans="1:9" ht="12.75">
      <c r="A42" s="9" t="s">
        <v>28</v>
      </c>
      <c r="B42" s="10"/>
      <c r="C42" s="10">
        <v>8416.263354832738</v>
      </c>
      <c r="D42" s="10">
        <v>6254.093658342</v>
      </c>
      <c r="E42" s="10">
        <v>7412.798483011999</v>
      </c>
      <c r="F42" s="11">
        <v>8599.729242588</v>
      </c>
      <c r="G42" s="11">
        <v>9393.2491047</v>
      </c>
      <c r="H42" s="11">
        <v>12128.1112566</v>
      </c>
      <c r="I42" s="2">
        <v>9028</v>
      </c>
    </row>
    <row r="43" spans="1:9" ht="12.75">
      <c r="A43" s="9" t="s">
        <v>30</v>
      </c>
      <c r="B43" s="10"/>
      <c r="C43" s="10">
        <v>191.00033436527292</v>
      </c>
      <c r="D43" s="10">
        <v>249.5705337659999</v>
      </c>
      <c r="E43" s="10">
        <v>202.9803384379991</v>
      </c>
      <c r="F43" s="11">
        <v>211.24733757600052</v>
      </c>
      <c r="G43" s="11">
        <v>356.07926205</v>
      </c>
      <c r="H43" s="11">
        <v>246.06373589999853</v>
      </c>
      <c r="I43" s="2">
        <v>-571</v>
      </c>
    </row>
    <row r="44" spans="1:9" ht="12.75">
      <c r="A44" s="2" t="s">
        <v>10</v>
      </c>
      <c r="B44" s="12">
        <v>2.4930231838</v>
      </c>
      <c r="C44" s="12">
        <v>2.369387578735</v>
      </c>
      <c r="D44" s="12">
        <v>1.7789361955340999</v>
      </c>
      <c r="E44" s="12">
        <v>1.80339131565856</v>
      </c>
      <c r="F44" s="12">
        <v>1.807</v>
      </c>
      <c r="G44" s="12">
        <v>1.935</v>
      </c>
      <c r="H44" s="12">
        <v>2.68447626650138</v>
      </c>
      <c r="I44" s="12">
        <v>2.46479165218542</v>
      </c>
    </row>
    <row r="45" spans="1:9" ht="12.75">
      <c r="A45" s="2" t="s">
        <v>39</v>
      </c>
      <c r="B45" s="12">
        <v>1.75</v>
      </c>
      <c r="C45" s="12">
        <v>1.6</v>
      </c>
      <c r="D45" s="12">
        <v>1.6</v>
      </c>
      <c r="E45" s="12">
        <v>1.58</v>
      </c>
      <c r="F45" s="12">
        <v>1.625</v>
      </c>
      <c r="G45" s="12">
        <v>1.681</v>
      </c>
      <c r="H45" s="12">
        <v>1.607701171931</v>
      </c>
      <c r="I45" s="12">
        <v>1.49314</v>
      </c>
    </row>
    <row r="46" spans="2:8" ht="12.75">
      <c r="B46" s="13"/>
      <c r="C46" s="13"/>
      <c r="D46" s="13"/>
      <c r="E46" s="13"/>
      <c r="F46" s="13"/>
      <c r="G46" s="13"/>
      <c r="H46" s="13"/>
    </row>
    <row r="47" spans="1:9" ht="12.75">
      <c r="A47" s="8" t="s">
        <v>43</v>
      </c>
      <c r="B47" s="8" t="s">
        <v>25</v>
      </c>
      <c r="C47" s="8" t="s">
        <v>26</v>
      </c>
      <c r="D47" s="8" t="s">
        <v>3</v>
      </c>
      <c r="E47" s="8" t="s">
        <v>4</v>
      </c>
      <c r="F47" s="8" t="s">
        <v>5</v>
      </c>
      <c r="G47" s="4" t="s">
        <v>6</v>
      </c>
      <c r="H47" s="4" t="s">
        <v>7</v>
      </c>
      <c r="I47" s="17" t="s">
        <v>8</v>
      </c>
    </row>
    <row r="48" spans="1:9" ht="12.75">
      <c r="A48" s="9" t="s">
        <v>28</v>
      </c>
      <c r="B48" s="14">
        <v>4077.1272472775004</v>
      </c>
      <c r="C48" s="14">
        <v>3965.4543374908</v>
      </c>
      <c r="D48" s="14">
        <v>3157.377596855</v>
      </c>
      <c r="E48" s="14">
        <v>3910.8717634737</v>
      </c>
      <c r="F48" s="15">
        <v>4110</v>
      </c>
      <c r="G48" s="15">
        <v>4435.53380907999</v>
      </c>
      <c r="H48" s="15">
        <v>4860.20995046948</v>
      </c>
      <c r="I48" s="2">
        <v>4020</v>
      </c>
    </row>
    <row r="49" spans="1:9" ht="12.75">
      <c r="A49" s="9" t="s">
        <v>30</v>
      </c>
      <c r="B49" s="14">
        <v>504.3244636525</v>
      </c>
      <c r="C49" s="14">
        <v>147.1567788421994</v>
      </c>
      <c r="D49" s="14">
        <v>136.72121639840026</v>
      </c>
      <c r="E49" s="14">
        <v>52.94795402950001</v>
      </c>
      <c r="F49" s="15">
        <v>2</v>
      </c>
      <c r="G49" s="15">
        <v>126.53465321349098</v>
      </c>
      <c r="H49" s="15">
        <v>193.1895193287816</v>
      </c>
      <c r="I49" s="2">
        <v>71</v>
      </c>
    </row>
    <row r="50" spans="1:9" ht="12.75">
      <c r="A50" s="2" t="s">
        <v>10</v>
      </c>
      <c r="B50" s="12">
        <v>1.433</v>
      </c>
      <c r="C50" s="12">
        <v>1.1117000000000001</v>
      </c>
      <c r="D50" s="12">
        <v>1.1976567960000002</v>
      </c>
      <c r="E50" s="12">
        <v>1.2896705619999997</v>
      </c>
      <c r="F50" s="12">
        <v>1.138</v>
      </c>
      <c r="G50" s="12">
        <v>1.175</v>
      </c>
      <c r="H50" s="12">
        <v>1.297674901</v>
      </c>
      <c r="I50" s="2">
        <v>1.1</v>
      </c>
    </row>
    <row r="51" spans="1:9" ht="12.75">
      <c r="A51" s="2" t="s">
        <v>39</v>
      </c>
      <c r="B51" s="12">
        <v>1.4</v>
      </c>
      <c r="C51" s="12">
        <v>1.1</v>
      </c>
      <c r="D51" s="12">
        <v>1.21</v>
      </c>
      <c r="E51" s="12">
        <v>1.28</v>
      </c>
      <c r="F51" s="12">
        <v>1.16</v>
      </c>
      <c r="G51" s="12">
        <v>1.167</v>
      </c>
      <c r="H51" s="12">
        <v>1.282691895</v>
      </c>
      <c r="I51" s="12">
        <v>1.1067</v>
      </c>
    </row>
    <row r="52" ht="12.75"/>
    <row r="53" spans="1:17" s="1" customFormat="1" ht="39.75" customHeight="1">
      <c r="A53" s="3" t="s">
        <v>44</v>
      </c>
      <c r="B53" s="16" t="s">
        <v>45</v>
      </c>
      <c r="C53" s="16"/>
      <c r="D53" s="16"/>
      <c r="E53" s="16"/>
      <c r="F53" s="16"/>
      <c r="G53" s="16"/>
      <c r="H53" s="16"/>
      <c r="I53" s="24"/>
      <c r="J53" s="16" t="s">
        <v>46</v>
      </c>
      <c r="K53" s="16"/>
      <c r="L53" s="16"/>
      <c r="M53" s="16"/>
      <c r="N53" s="16"/>
      <c r="O53" s="16"/>
      <c r="P53" s="16"/>
      <c r="Q53" s="16"/>
    </row>
    <row r="54" spans="1:18" s="1" customFormat="1" ht="15">
      <c r="A54" s="17"/>
      <c r="B54" s="8" t="s">
        <v>25</v>
      </c>
      <c r="C54" s="8" t="s">
        <v>26</v>
      </c>
      <c r="D54" s="8" t="s">
        <v>3</v>
      </c>
      <c r="E54" s="8" t="s">
        <v>4</v>
      </c>
      <c r="F54" s="8" t="s">
        <v>5</v>
      </c>
      <c r="G54" s="8" t="s">
        <v>6</v>
      </c>
      <c r="H54" s="8" t="s">
        <v>7</v>
      </c>
      <c r="I54" s="25" t="s">
        <v>8</v>
      </c>
      <c r="J54" s="26" t="s">
        <v>25</v>
      </c>
      <c r="K54" s="8" t="s">
        <v>26</v>
      </c>
      <c r="L54" s="8" t="s">
        <v>3</v>
      </c>
      <c r="M54" s="8" t="s">
        <v>4</v>
      </c>
      <c r="N54" s="8" t="s">
        <v>5</v>
      </c>
      <c r="O54" s="8" t="s">
        <v>6</v>
      </c>
      <c r="P54" s="8" t="s">
        <v>7</v>
      </c>
      <c r="Q54" s="8" t="s">
        <v>8</v>
      </c>
      <c r="R54" s="3" t="s">
        <v>47</v>
      </c>
    </row>
    <row r="55" spans="1:18" s="1" customFormat="1" ht="14.25">
      <c r="A55" s="17" t="s">
        <v>48</v>
      </c>
      <c r="B55" s="18">
        <v>0.4193</v>
      </c>
      <c r="C55" s="18">
        <v>0.3883</v>
      </c>
      <c r="D55" s="18">
        <v>0.3919</v>
      </c>
      <c r="E55" s="18">
        <v>0.4158</v>
      </c>
      <c r="F55" s="18">
        <v>0.3406</v>
      </c>
      <c r="G55" s="18">
        <v>0.3062</v>
      </c>
      <c r="H55" s="18">
        <v>0.3178</v>
      </c>
      <c r="I55" s="18">
        <f>I31/I30</f>
        <v>0.24176139763072874</v>
      </c>
      <c r="J55" s="18">
        <v>0.139</v>
      </c>
      <c r="K55" s="18">
        <v>0.1255</v>
      </c>
      <c r="L55" s="18">
        <v>0.0912</v>
      </c>
      <c r="M55" s="18">
        <v>0.1441</v>
      </c>
      <c r="N55" s="18">
        <v>0.1018</v>
      </c>
      <c r="O55" s="18">
        <v>0.0939</v>
      </c>
      <c r="P55" s="27">
        <v>0.1102</v>
      </c>
      <c r="Q55" s="27">
        <v>0.0914</v>
      </c>
      <c r="R55" s="2" t="s">
        <v>49</v>
      </c>
    </row>
    <row r="56" spans="1:18" s="1" customFormat="1" ht="14.25">
      <c r="A56" s="17" t="s">
        <v>50</v>
      </c>
      <c r="B56" s="18">
        <v>0.337</v>
      </c>
      <c r="C56" s="18">
        <v>0.3009</v>
      </c>
      <c r="D56" s="18">
        <v>0.2883</v>
      </c>
      <c r="E56" s="18">
        <v>0.3326</v>
      </c>
      <c r="F56" s="18">
        <v>0.2754</v>
      </c>
      <c r="G56" s="18">
        <v>0.2228</v>
      </c>
      <c r="H56" s="18">
        <v>0.2363</v>
      </c>
      <c r="I56" s="18">
        <v>0.1584</v>
      </c>
      <c r="J56" s="18">
        <v>0.0765</v>
      </c>
      <c r="K56" s="18">
        <v>0.0743</v>
      </c>
      <c r="L56" s="18">
        <v>0.0178</v>
      </c>
      <c r="M56" s="18">
        <v>0.0773</v>
      </c>
      <c r="N56" s="18">
        <v>0.0426</v>
      </c>
      <c r="O56" s="18">
        <v>0.0264</v>
      </c>
      <c r="P56" s="27">
        <v>0.045</v>
      </c>
      <c r="Q56" s="27">
        <v>0.0184</v>
      </c>
      <c r="R56" s="2" t="s">
        <v>51</v>
      </c>
    </row>
    <row r="57" spans="1:18" s="1" customFormat="1" ht="14.25">
      <c r="A57" s="17" t="s">
        <v>52</v>
      </c>
      <c r="B57" s="18">
        <v>0.2053</v>
      </c>
      <c r="C57" s="18">
        <v>0.1612</v>
      </c>
      <c r="D57" s="18">
        <v>0.1425</v>
      </c>
      <c r="E57" s="18">
        <v>0.1552</v>
      </c>
      <c r="F57" s="18">
        <v>0.1307</v>
      </c>
      <c r="G57" s="18">
        <v>0.1194</v>
      </c>
      <c r="H57" s="18">
        <v>0.1257</v>
      </c>
      <c r="I57" s="18">
        <v>0.0841</v>
      </c>
      <c r="J57" s="18">
        <v>0.2113</v>
      </c>
      <c r="K57" s="18">
        <v>0.1557</v>
      </c>
      <c r="L57" s="18">
        <v>0.0569</v>
      </c>
      <c r="M57" s="18">
        <v>0.1414</v>
      </c>
      <c r="N57" s="18">
        <v>0.0862</v>
      </c>
      <c r="O57" s="18">
        <v>0.0656</v>
      </c>
      <c r="P57" s="27">
        <v>0.0883</v>
      </c>
      <c r="Q57" s="27">
        <v>0.0549</v>
      </c>
      <c r="R57" s="2" t="s">
        <v>53</v>
      </c>
    </row>
    <row r="58" spans="1:18" s="1" customFormat="1" ht="14.25">
      <c r="A58" s="17" t="s">
        <v>54</v>
      </c>
      <c r="B58" s="18">
        <v>0.2284</v>
      </c>
      <c r="C58" s="18">
        <v>0.1833</v>
      </c>
      <c r="D58" s="18">
        <v>0.1512</v>
      </c>
      <c r="E58" s="18">
        <v>0.1604</v>
      </c>
      <c r="F58" s="18">
        <v>0.1301</v>
      </c>
      <c r="G58" s="18">
        <v>0.0904</v>
      </c>
      <c r="H58" s="18">
        <v>0.1061</v>
      </c>
      <c r="I58" s="18">
        <v>0.0973</v>
      </c>
      <c r="J58" s="18">
        <v>0.51</v>
      </c>
      <c r="K58" s="18">
        <v>0.1619</v>
      </c>
      <c r="L58" s="18">
        <v>-0.0801</v>
      </c>
      <c r="M58" s="18">
        <v>0.2988</v>
      </c>
      <c r="N58" s="18">
        <v>0.1314</v>
      </c>
      <c r="O58" s="18">
        <v>-0.1734</v>
      </c>
      <c r="P58" s="27">
        <v>0.0907</v>
      </c>
      <c r="Q58" s="27">
        <v>-0.1027</v>
      </c>
      <c r="R58" s="28" t="s">
        <v>55</v>
      </c>
    </row>
    <row r="59" spans="1:18" s="1" customFormat="1" ht="14.25">
      <c r="A59" s="17" t="s">
        <v>56</v>
      </c>
      <c r="B59" s="18">
        <v>1.0536</v>
      </c>
      <c r="C59" s="18">
        <v>0.9917</v>
      </c>
      <c r="D59" s="18">
        <v>0.9483</v>
      </c>
      <c r="E59" s="18">
        <v>0.7988</v>
      </c>
      <c r="F59" s="18">
        <v>0.7628</v>
      </c>
      <c r="G59" s="18">
        <v>0.7784</v>
      </c>
      <c r="H59" s="18">
        <v>0.7414</v>
      </c>
      <c r="I59" s="18">
        <v>0.6687</v>
      </c>
      <c r="J59" s="18">
        <v>1.0827</v>
      </c>
      <c r="K59" s="18">
        <v>1.2856</v>
      </c>
      <c r="L59" s="18">
        <v>0.9812</v>
      </c>
      <c r="M59" s="18">
        <v>0.9304</v>
      </c>
      <c r="N59" s="18">
        <v>0.9306</v>
      </c>
      <c r="O59" s="18">
        <v>0.9378</v>
      </c>
      <c r="P59" s="27">
        <v>0.8923</v>
      </c>
      <c r="Q59" s="27">
        <v>0.8972</v>
      </c>
      <c r="R59" s="2" t="s">
        <v>57</v>
      </c>
    </row>
    <row r="60" spans="1:18" s="1" customFormat="1" ht="14.25">
      <c r="A60" s="17" t="s">
        <v>58</v>
      </c>
      <c r="B60" s="2">
        <v>42</v>
      </c>
      <c r="C60" s="2">
        <v>43</v>
      </c>
      <c r="D60" s="2">
        <v>46</v>
      </c>
      <c r="E60" s="2">
        <v>42</v>
      </c>
      <c r="F60" s="2">
        <v>45</v>
      </c>
      <c r="G60" s="2">
        <v>45</v>
      </c>
      <c r="H60" s="2">
        <v>46</v>
      </c>
      <c r="I60" s="2">
        <v>57</v>
      </c>
      <c r="J60" s="2">
        <v>37</v>
      </c>
      <c r="K60" s="2">
        <v>55</v>
      </c>
      <c r="L60" s="2">
        <v>72</v>
      </c>
      <c r="M60" s="2">
        <v>66</v>
      </c>
      <c r="N60" s="2">
        <v>68</v>
      </c>
      <c r="O60" s="2">
        <v>67</v>
      </c>
      <c r="P60" s="2">
        <v>62</v>
      </c>
      <c r="Q60" s="2">
        <v>67</v>
      </c>
      <c r="R60" s="2" t="s">
        <v>59</v>
      </c>
    </row>
    <row r="61" spans="1:18" s="1" customFormat="1" ht="14.25">
      <c r="A61" s="17" t="s">
        <v>60</v>
      </c>
      <c r="B61" s="2">
        <v>11</v>
      </c>
      <c r="C61" s="2">
        <v>9</v>
      </c>
      <c r="D61" s="2">
        <v>8</v>
      </c>
      <c r="E61" s="2">
        <v>5</v>
      </c>
      <c r="F61" s="2">
        <v>7</v>
      </c>
      <c r="G61" s="2">
        <v>8</v>
      </c>
      <c r="H61" s="2">
        <v>7</v>
      </c>
      <c r="I61" s="2">
        <v>6</v>
      </c>
      <c r="J61" s="2">
        <v>28</v>
      </c>
      <c r="K61" s="2">
        <v>39</v>
      </c>
      <c r="L61" s="2">
        <v>44</v>
      </c>
      <c r="M61" s="2">
        <v>40</v>
      </c>
      <c r="N61" s="2">
        <v>41</v>
      </c>
      <c r="O61" s="2">
        <v>39</v>
      </c>
      <c r="P61" s="2">
        <v>37</v>
      </c>
      <c r="Q61" s="2">
        <v>38</v>
      </c>
      <c r="R61" s="2" t="s">
        <v>61</v>
      </c>
    </row>
    <row r="62" spans="1:18" s="1" customFormat="1" ht="14.25">
      <c r="A62" s="17" t="s">
        <v>62</v>
      </c>
      <c r="B62" s="2">
        <v>1.65</v>
      </c>
      <c r="C62" s="2">
        <v>1.63</v>
      </c>
      <c r="D62" s="2">
        <v>1.63</v>
      </c>
      <c r="E62" s="2">
        <v>1.59</v>
      </c>
      <c r="F62" s="2">
        <v>1.44</v>
      </c>
      <c r="G62" s="2">
        <v>1.41</v>
      </c>
      <c r="H62" s="2">
        <v>1.36</v>
      </c>
      <c r="I62" s="2">
        <v>1.36</v>
      </c>
      <c r="J62" s="2">
        <v>2.51</v>
      </c>
      <c r="K62" s="2">
        <v>2.39</v>
      </c>
      <c r="L62" s="2">
        <v>2.33</v>
      </c>
      <c r="M62" s="2">
        <v>2.23</v>
      </c>
      <c r="N62" s="2">
        <v>2.15</v>
      </c>
      <c r="O62" s="2">
        <v>2.16</v>
      </c>
      <c r="P62" s="12">
        <v>2.13</v>
      </c>
      <c r="Q62" s="12">
        <v>2.17</v>
      </c>
      <c r="R62" s="2" t="s">
        <v>63</v>
      </c>
    </row>
    <row r="63" spans="1:18" s="1" customFormat="1" ht="14.25">
      <c r="A63" s="17" t="s">
        <v>64</v>
      </c>
      <c r="B63" s="2">
        <v>0.81</v>
      </c>
      <c r="C63" s="2">
        <v>0.78</v>
      </c>
      <c r="D63" s="2">
        <v>0.61</v>
      </c>
      <c r="E63" s="2">
        <v>0.49</v>
      </c>
      <c r="F63" s="2">
        <v>0.41</v>
      </c>
      <c r="G63" s="2">
        <v>0.44</v>
      </c>
      <c r="H63" s="2">
        <v>0.41</v>
      </c>
      <c r="I63" s="2">
        <v>0.4</v>
      </c>
      <c r="J63" s="2">
        <v>1.99</v>
      </c>
      <c r="K63" s="2">
        <v>1.65</v>
      </c>
      <c r="L63" s="2">
        <v>1.77</v>
      </c>
      <c r="M63" s="2">
        <v>1.55</v>
      </c>
      <c r="N63" s="2">
        <v>1.16</v>
      </c>
      <c r="O63" s="2">
        <v>1.36</v>
      </c>
      <c r="P63" s="12">
        <v>1.77</v>
      </c>
      <c r="Q63" s="12">
        <v>1.84</v>
      </c>
      <c r="R63" s="2" t="s">
        <v>65</v>
      </c>
    </row>
    <row r="64" spans="1:18" s="1" customFormat="1" ht="14.25">
      <c r="A64" s="17" t="s">
        <v>66</v>
      </c>
      <c r="B64" s="2">
        <v>0.9</v>
      </c>
      <c r="C64" s="2">
        <v>1.12</v>
      </c>
      <c r="D64" s="2">
        <v>1.15</v>
      </c>
      <c r="E64" s="2">
        <v>1.63</v>
      </c>
      <c r="F64" s="2">
        <v>0.97</v>
      </c>
      <c r="G64" s="2">
        <v>0.88</v>
      </c>
      <c r="H64" s="2">
        <v>0.62</v>
      </c>
      <c r="I64" s="2">
        <v>0.88</v>
      </c>
      <c r="J64" s="2">
        <v>1.87</v>
      </c>
      <c r="K64" s="2">
        <v>1.78</v>
      </c>
      <c r="L64" s="2">
        <v>1.46</v>
      </c>
      <c r="M64" s="2">
        <v>1.83</v>
      </c>
      <c r="N64" s="2">
        <v>1.69</v>
      </c>
      <c r="O64" s="2">
        <v>1.62</v>
      </c>
      <c r="P64" s="12">
        <v>1.64</v>
      </c>
      <c r="Q64" s="12">
        <v>1.7</v>
      </c>
      <c r="R64" s="2" t="s">
        <v>67</v>
      </c>
    </row>
    <row r="65" spans="1:18" s="1" customFormat="1" ht="14.25">
      <c r="A65" s="17" t="s">
        <v>68</v>
      </c>
      <c r="B65" s="2">
        <v>9.44</v>
      </c>
      <c r="C65" s="2">
        <v>7.35</v>
      </c>
      <c r="D65" s="2">
        <v>5.78</v>
      </c>
      <c r="E65" s="2">
        <v>7.76</v>
      </c>
      <c r="F65" s="29">
        <v>9.8</v>
      </c>
      <c r="G65" s="29">
        <v>6.5</v>
      </c>
      <c r="H65" s="29">
        <v>7.69</v>
      </c>
      <c r="I65" s="2">
        <v>5.45</v>
      </c>
      <c r="J65" s="2">
        <v>3.46</v>
      </c>
      <c r="K65" s="2">
        <v>4.32</v>
      </c>
      <c r="L65" s="2">
        <v>1.6</v>
      </c>
      <c r="M65" s="2">
        <v>3.61</v>
      </c>
      <c r="N65" s="2">
        <v>2.69</v>
      </c>
      <c r="O65" s="2">
        <v>2.01</v>
      </c>
      <c r="P65" s="12">
        <v>2.73</v>
      </c>
      <c r="Q65" s="12">
        <v>1.61</v>
      </c>
      <c r="R65" s="2" t="s">
        <v>69</v>
      </c>
    </row>
    <row r="66" spans="1:18" s="1" customFormat="1" ht="14.25">
      <c r="A66" s="17" t="s">
        <v>70</v>
      </c>
      <c r="B66" s="2">
        <v>376.28</v>
      </c>
      <c r="C66" s="2">
        <v>360.18</v>
      </c>
      <c r="D66" s="2">
        <v>448.6</v>
      </c>
      <c r="E66" s="2">
        <v>533.97</v>
      </c>
      <c r="F66" s="2">
        <v>566.69</v>
      </c>
      <c r="G66" s="2">
        <v>591.88</v>
      </c>
      <c r="H66" s="2">
        <v>653.03</v>
      </c>
      <c r="I66" s="2">
        <v>709.82</v>
      </c>
      <c r="J66" s="2">
        <v>472.03</v>
      </c>
      <c r="K66" s="2">
        <v>330.49</v>
      </c>
      <c r="L66" s="2">
        <v>278.28</v>
      </c>
      <c r="M66" s="2">
        <v>409.02</v>
      </c>
      <c r="N66" s="2">
        <v>467.57</v>
      </c>
      <c r="O66" s="2">
        <v>375.49</v>
      </c>
      <c r="P66" s="34">
        <v>440.96</v>
      </c>
      <c r="Q66" s="34">
        <v>346.42</v>
      </c>
      <c r="R66" s="2" t="s">
        <v>71</v>
      </c>
    </row>
    <row r="67" spans="1:18" s="1" customFormat="1" ht="14.25">
      <c r="A67" s="17" t="s">
        <v>72</v>
      </c>
      <c r="B67" s="2">
        <v>66.8</v>
      </c>
      <c r="C67" s="2">
        <v>69.45</v>
      </c>
      <c r="D67" s="2">
        <v>60.26</v>
      </c>
      <c r="E67" s="2">
        <v>75.63</v>
      </c>
      <c r="F67" s="2">
        <v>67.84</v>
      </c>
      <c r="G67" s="2">
        <v>50.28</v>
      </c>
      <c r="H67" s="2">
        <v>64.21</v>
      </c>
      <c r="I67" s="2">
        <v>64.49</v>
      </c>
      <c r="J67" s="2">
        <v>176.81</v>
      </c>
      <c r="K67" s="2">
        <v>66.07</v>
      </c>
      <c r="L67" s="2">
        <v>-24.92</v>
      </c>
      <c r="M67" s="2">
        <v>99.03</v>
      </c>
      <c r="N67" s="2">
        <v>54.28</v>
      </c>
      <c r="O67" s="2">
        <v>-74.54</v>
      </c>
      <c r="P67" s="2">
        <v>35.19</v>
      </c>
      <c r="Q67" s="2">
        <v>-42.24</v>
      </c>
      <c r="R67" s="2" t="s">
        <v>73</v>
      </c>
    </row>
    <row r="68" spans="1:18" s="1" customFormat="1" ht="14.25">
      <c r="A68" s="17" t="s">
        <v>74</v>
      </c>
      <c r="B68" s="19">
        <v>0.3</v>
      </c>
      <c r="C68" s="19">
        <v>0.29</v>
      </c>
      <c r="D68" s="19">
        <v>0.17</v>
      </c>
      <c r="E68" s="19">
        <v>0.19</v>
      </c>
      <c r="F68" s="19">
        <v>0.2</v>
      </c>
      <c r="G68" s="19">
        <v>0.18</v>
      </c>
      <c r="H68" s="19">
        <v>0.16</v>
      </c>
      <c r="I68" s="19">
        <v>0.14</v>
      </c>
      <c r="J68" s="19">
        <v>0.11</v>
      </c>
      <c r="K68" s="19">
        <v>0.3</v>
      </c>
      <c r="L68" s="35" t="s">
        <v>75</v>
      </c>
      <c r="M68" s="19">
        <v>0.15</v>
      </c>
      <c r="N68" s="19">
        <v>0.25</v>
      </c>
      <c r="O68" s="35" t="s">
        <v>75</v>
      </c>
      <c r="P68" s="35">
        <v>0.29</v>
      </c>
      <c r="Q68" s="35">
        <v>-0.24</v>
      </c>
      <c r="R68" s="2" t="s">
        <v>76</v>
      </c>
    </row>
    <row r="69" spans="1:18" s="1" customFormat="1" ht="14.25">
      <c r="A69" s="17" t="s">
        <v>77</v>
      </c>
      <c r="B69" s="2">
        <v>10.38</v>
      </c>
      <c r="C69" s="2">
        <v>2.97</v>
      </c>
      <c r="D69" s="2">
        <v>10.5</v>
      </c>
      <c r="E69" s="2">
        <v>8.2</v>
      </c>
      <c r="F69" s="2">
        <v>6.93</v>
      </c>
      <c r="G69" s="2">
        <v>6.21</v>
      </c>
      <c r="H69" s="2">
        <v>6.13</v>
      </c>
      <c r="I69" s="2">
        <v>8.2</v>
      </c>
      <c r="J69" s="2">
        <v>3.92</v>
      </c>
      <c r="K69" s="2">
        <v>3.12</v>
      </c>
      <c r="L69" s="35" t="s">
        <v>75</v>
      </c>
      <c r="M69" s="2">
        <v>6.27</v>
      </c>
      <c r="N69" s="2">
        <v>8.67</v>
      </c>
      <c r="O69" s="35" t="s">
        <v>75</v>
      </c>
      <c r="P69" s="36">
        <v>11.19</v>
      </c>
      <c r="Q69" s="36">
        <v>-7.5</v>
      </c>
      <c r="R69" s="2" t="s">
        <v>78</v>
      </c>
    </row>
    <row r="70" spans="1:17" s="1" customFormat="1" ht="14.25">
      <c r="A70" s="17" t="s">
        <v>79</v>
      </c>
      <c r="B70" s="19"/>
      <c r="C70" s="19"/>
      <c r="D70" s="19"/>
      <c r="E70" s="19"/>
      <c r="F70" s="19"/>
      <c r="G70" s="19"/>
      <c r="J70" s="29">
        <v>2.5937708039556466</v>
      </c>
      <c r="K70" s="29">
        <v>2.6713929382526316</v>
      </c>
      <c r="L70" s="29">
        <v>4.580558846159599</v>
      </c>
      <c r="M70" s="29">
        <v>2.724125586352371</v>
      </c>
      <c r="N70" s="29">
        <v>3.521581845048121</v>
      </c>
      <c r="O70" s="29">
        <v>4.38</v>
      </c>
      <c r="P70" s="12">
        <v>4.29</v>
      </c>
      <c r="Q70" s="12">
        <v>5.5</v>
      </c>
    </row>
    <row r="71" spans="1:21" s="1" customFormat="1" ht="14.25">
      <c r="A71" s="17"/>
      <c r="B71" s="19"/>
      <c r="C71" s="19"/>
      <c r="D71" s="19"/>
      <c r="E71" s="19"/>
      <c r="F71" s="19"/>
      <c r="G71" s="19"/>
      <c r="I71" s="29"/>
      <c r="J71" s="29"/>
      <c r="K71" s="29"/>
      <c r="L71" s="29"/>
      <c r="M71" s="29"/>
      <c r="N71" s="29"/>
      <c r="S71" s="2"/>
      <c r="T71" s="2"/>
      <c r="U71" s="2"/>
    </row>
    <row r="72" spans="1:17" ht="34.5" customHeight="1">
      <c r="A72" s="3" t="s">
        <v>80</v>
      </c>
      <c r="B72" s="16" t="s">
        <v>45</v>
      </c>
      <c r="C72" s="16"/>
      <c r="D72" s="16"/>
      <c r="E72" s="16"/>
      <c r="F72" s="16"/>
      <c r="G72" s="16"/>
      <c r="H72" s="16"/>
      <c r="I72" s="1"/>
      <c r="J72" s="16" t="s">
        <v>46</v>
      </c>
      <c r="K72" s="16"/>
      <c r="L72" s="16"/>
      <c r="M72" s="16"/>
      <c r="N72" s="16"/>
      <c r="O72" s="16"/>
      <c r="P72" s="16"/>
      <c r="Q72" s="16"/>
    </row>
    <row r="73" spans="1:18" ht="15">
      <c r="A73" s="30" t="s">
        <v>81</v>
      </c>
      <c r="B73" s="8" t="s">
        <v>25</v>
      </c>
      <c r="C73" s="8" t="s">
        <v>26</v>
      </c>
      <c r="D73" s="8" t="s">
        <v>3</v>
      </c>
      <c r="E73" s="8" t="s">
        <v>4</v>
      </c>
      <c r="F73" s="8" t="s">
        <v>5</v>
      </c>
      <c r="G73" s="4" t="s">
        <v>6</v>
      </c>
      <c r="H73" s="4" t="s">
        <v>7</v>
      </c>
      <c r="I73" s="4" t="s">
        <v>8</v>
      </c>
      <c r="J73" s="26" t="s">
        <v>25</v>
      </c>
      <c r="K73" s="8" t="s">
        <v>26</v>
      </c>
      <c r="L73" s="8" t="s">
        <v>3</v>
      </c>
      <c r="M73" s="8" t="s">
        <v>4</v>
      </c>
      <c r="N73" s="8" t="s">
        <v>5</v>
      </c>
      <c r="O73" s="8" t="s">
        <v>6</v>
      </c>
      <c r="P73" s="8" t="s">
        <v>7</v>
      </c>
      <c r="Q73" s="4" t="s">
        <v>8</v>
      </c>
      <c r="R73" s="3" t="s">
        <v>47</v>
      </c>
    </row>
    <row r="74" spans="1:21" s="1" customFormat="1" ht="14.25">
      <c r="A74" s="17" t="s">
        <v>82</v>
      </c>
      <c r="B74" s="6">
        <v>4687.02638916799</v>
      </c>
      <c r="C74" s="6">
        <v>5201.73599014599</v>
      </c>
      <c r="D74" s="6">
        <v>5046.799707036</v>
      </c>
      <c r="E74" s="6">
        <v>6865.688560136</v>
      </c>
      <c r="F74" s="6">
        <v>6696.422285124981</v>
      </c>
      <c r="G74" s="6">
        <v>5062.96847279604</v>
      </c>
      <c r="H74" s="6">
        <v>6412.19149318803</v>
      </c>
      <c r="I74" s="2">
        <v>6439.12</v>
      </c>
      <c r="J74" s="6">
        <v>12349.9807644008</v>
      </c>
      <c r="K74" s="6">
        <v>4950.90799181514</v>
      </c>
      <c r="L74" s="6">
        <v>-2009.2225755129002</v>
      </c>
      <c r="M74" s="6">
        <v>8982.69195186399</v>
      </c>
      <c r="N74" s="6">
        <v>5390</v>
      </c>
      <c r="O74" s="6">
        <v>-7057.61785684248</v>
      </c>
      <c r="P74" s="6">
        <v>3594.88880304884</v>
      </c>
      <c r="Q74" s="34">
        <v>-3925.52</v>
      </c>
      <c r="R74" s="2" t="s">
        <v>83</v>
      </c>
      <c r="T74" s="2"/>
      <c r="U74" s="2"/>
    </row>
    <row r="75" spans="1:17" ht="12.75">
      <c r="A75" s="17" t="s">
        <v>84</v>
      </c>
      <c r="B75" s="31">
        <v>730.78</v>
      </c>
      <c r="C75" s="31">
        <v>730.79</v>
      </c>
      <c r="D75" s="31">
        <v>887.41</v>
      </c>
      <c r="E75" s="31">
        <v>959.41</v>
      </c>
      <c r="F75" s="31">
        <v>971.41</v>
      </c>
      <c r="G75" s="31">
        <v>971.41</v>
      </c>
      <c r="H75" s="31">
        <v>971.41</v>
      </c>
      <c r="I75" s="37">
        <v>971.41</v>
      </c>
      <c r="J75" s="31">
        <v>730.78</v>
      </c>
      <c r="K75" s="31">
        <v>730.79</v>
      </c>
      <c r="L75" s="31">
        <v>887.41</v>
      </c>
      <c r="M75" s="31">
        <v>959.41</v>
      </c>
      <c r="N75" s="31">
        <v>971.41</v>
      </c>
      <c r="O75" s="31">
        <v>971.41</v>
      </c>
      <c r="P75" s="31">
        <v>971.41</v>
      </c>
      <c r="Q75" s="31">
        <v>971.41</v>
      </c>
    </row>
    <row r="76" spans="1:17" ht="12.75">
      <c r="A76" s="17" t="s">
        <v>85</v>
      </c>
      <c r="B76" s="31">
        <v>21097.43</v>
      </c>
      <c r="C76" s="31">
        <v>23972.81</v>
      </c>
      <c r="D76" s="31">
        <v>36074.39</v>
      </c>
      <c r="E76" s="31">
        <v>45807.02</v>
      </c>
      <c r="F76" s="31">
        <v>51245.05</v>
      </c>
      <c r="G76" s="31">
        <v>54238.27</v>
      </c>
      <c r="H76" s="31">
        <v>60176.58</v>
      </c>
      <c r="I76" s="37">
        <v>65692.48</v>
      </c>
      <c r="J76" s="31">
        <v>27971</v>
      </c>
      <c r="K76" s="31">
        <v>21512</v>
      </c>
      <c r="L76" s="31">
        <v>21927</v>
      </c>
      <c r="M76" s="31">
        <v>34427</v>
      </c>
      <c r="N76" s="31">
        <v>41644.81</v>
      </c>
      <c r="O76" s="31">
        <v>33200.83</v>
      </c>
      <c r="P76" s="31">
        <v>39560.55</v>
      </c>
      <c r="Q76" s="31">
        <v>31313.15</v>
      </c>
    </row>
    <row r="77" spans="1:17" ht="12.75">
      <c r="A77" s="17" t="s">
        <v>86</v>
      </c>
      <c r="B77" s="31">
        <v>18021.69</v>
      </c>
      <c r="C77" s="31">
        <v>26946.18</v>
      </c>
      <c r="D77" s="31">
        <v>25239.2</v>
      </c>
      <c r="E77" s="31">
        <v>24648.18</v>
      </c>
      <c r="F77" s="31">
        <v>21418.82</v>
      </c>
      <c r="G77" s="31">
        <v>23636.51</v>
      </c>
      <c r="H77" s="31">
        <v>23851.78</v>
      </c>
      <c r="I77" s="37">
        <v>23935.25</v>
      </c>
      <c r="J77" s="31">
        <v>53625</v>
      </c>
      <c r="K77" s="31">
        <v>59900.5</v>
      </c>
      <c r="L77" s="31">
        <v>53100</v>
      </c>
      <c r="M77" s="31">
        <v>53045.13</v>
      </c>
      <c r="N77" s="31">
        <v>49937.32</v>
      </c>
      <c r="O77" s="31">
        <v>57405.18</v>
      </c>
      <c r="P77" s="31">
        <v>68392.59</v>
      </c>
      <c r="Q77" s="31">
        <v>69303.88</v>
      </c>
    </row>
    <row r="78" spans="1:17" ht="12.75">
      <c r="A78" s="17" t="s">
        <v>87</v>
      </c>
      <c r="B78" s="31">
        <v>3521</v>
      </c>
      <c r="C78" s="31">
        <v>3913</v>
      </c>
      <c r="D78" s="31">
        <v>2259</v>
      </c>
      <c r="E78" s="31">
        <v>2009.18</v>
      </c>
      <c r="F78" s="31">
        <v>1915.47</v>
      </c>
      <c r="G78" s="31">
        <v>2036.02</v>
      </c>
      <c r="H78" s="31">
        <v>2125.55</v>
      </c>
      <c r="I78" s="37">
        <v>2232.64</v>
      </c>
      <c r="J78" s="31">
        <v>35415</v>
      </c>
      <c r="K78" s="31">
        <v>34243.88</v>
      </c>
      <c r="L78" s="31">
        <v>28059</v>
      </c>
      <c r="M78" s="31">
        <v>24865.629999999997</v>
      </c>
      <c r="N78" s="31">
        <v>25207.74</v>
      </c>
      <c r="O78" s="31">
        <v>24701.81</v>
      </c>
      <c r="P78" s="31">
        <v>28320.77</v>
      </c>
      <c r="Q78" s="31">
        <v>23354.88</v>
      </c>
    </row>
    <row r="79" spans="1:17" ht="12.75">
      <c r="A79" s="17" t="s">
        <v>88</v>
      </c>
      <c r="B79" s="31">
        <v>14501</v>
      </c>
      <c r="C79" s="31">
        <v>23033</v>
      </c>
      <c r="D79" s="31">
        <v>22980</v>
      </c>
      <c r="E79" s="31">
        <v>22639</v>
      </c>
      <c r="F79" s="31">
        <v>19503.35</v>
      </c>
      <c r="G79" s="31">
        <v>21600.49</v>
      </c>
      <c r="H79" s="31">
        <v>21726.23</v>
      </c>
      <c r="I79" s="37">
        <v>21702.61</v>
      </c>
      <c r="J79" s="31">
        <v>18210</v>
      </c>
      <c r="K79" s="31">
        <v>25656.62</v>
      </c>
      <c r="L79" s="31">
        <v>25041</v>
      </c>
      <c r="M79" s="31">
        <v>28179.5</v>
      </c>
      <c r="N79" s="31">
        <v>24729.58</v>
      </c>
      <c r="O79" s="31">
        <v>32703.37</v>
      </c>
      <c r="P79" s="31">
        <v>40071.82</v>
      </c>
      <c r="Q79" s="31">
        <v>45949</v>
      </c>
    </row>
    <row r="80" spans="1:17" ht="12.75">
      <c r="A80" s="17" t="s">
        <v>89</v>
      </c>
      <c r="B80" s="31">
        <v>20746.57</v>
      </c>
      <c r="C80" s="31">
        <v>23444.22</v>
      </c>
      <c r="D80" s="31">
        <v>26043.59</v>
      </c>
      <c r="E80" s="31">
        <v>28332.24</v>
      </c>
      <c r="F80" s="31">
        <v>39399.18</v>
      </c>
      <c r="G80" s="31">
        <v>47116.99</v>
      </c>
      <c r="H80" s="31">
        <v>57890.4</v>
      </c>
      <c r="I80" s="2">
        <f>41614.38+969+23036.67-1.25</f>
        <v>65618.79999999999</v>
      </c>
      <c r="J80" s="31">
        <v>101905.21</v>
      </c>
      <c r="K80" s="31">
        <v>105163.95</v>
      </c>
      <c r="L80" s="31">
        <v>103698.68</v>
      </c>
      <c r="M80" s="31">
        <v>108531.18</v>
      </c>
      <c r="N80" s="31">
        <v>129777.18</v>
      </c>
      <c r="O80" s="31">
        <v>141929.08</v>
      </c>
      <c r="P80" s="31">
        <v>174590.41000000003</v>
      </c>
      <c r="Q80" s="37">
        <f>143802.49+7407.97+27850.17+827.95-10279.66</f>
        <v>169608.92</v>
      </c>
    </row>
    <row r="81" spans="1:17" ht="12.75">
      <c r="A81" s="17" t="s">
        <v>90</v>
      </c>
      <c r="B81" s="31">
        <v>12623.56</v>
      </c>
      <c r="C81" s="31">
        <v>14482.22</v>
      </c>
      <c r="D81" s="31">
        <v>16006.03</v>
      </c>
      <c r="E81" s="31">
        <v>17417.38</v>
      </c>
      <c r="F81" s="31">
        <v>27413.01</v>
      </c>
      <c r="G81" s="31">
        <v>33597.34</v>
      </c>
      <c r="H81" s="31">
        <v>42775.15</v>
      </c>
      <c r="I81" s="37">
        <v>48285.19</v>
      </c>
      <c r="J81" s="31">
        <v>41966.29</v>
      </c>
      <c r="K81" s="31">
        <v>45305.86</v>
      </c>
      <c r="L81" s="31">
        <v>45795.83</v>
      </c>
      <c r="M81" s="31">
        <v>50119.34</v>
      </c>
      <c r="N81" s="31">
        <v>62128.29</v>
      </c>
      <c r="O81" s="31">
        <v>69213.24</v>
      </c>
      <c r="P81" s="31">
        <v>85980.58</v>
      </c>
      <c r="Q81" s="31">
        <v>83370.94</v>
      </c>
    </row>
    <row r="82" spans="1:17" ht="12.75">
      <c r="A82" s="17" t="s">
        <v>91</v>
      </c>
      <c r="B82" s="31">
        <v>4103.19</v>
      </c>
      <c r="C82" s="31">
        <v>42371.78</v>
      </c>
      <c r="D82" s="31">
        <v>44979.67</v>
      </c>
      <c r="E82" s="31">
        <v>46564.94</v>
      </c>
      <c r="F82" s="31">
        <v>50282.52</v>
      </c>
      <c r="G82" s="31">
        <v>50418.8</v>
      </c>
      <c r="H82" s="31">
        <v>54661.8</v>
      </c>
      <c r="I82" s="37">
        <v>53164.32</v>
      </c>
      <c r="J82" s="31">
        <v>3367</v>
      </c>
      <c r="K82" s="31">
        <v>6411</v>
      </c>
      <c r="L82" s="31">
        <v>5418</v>
      </c>
      <c r="M82" s="31">
        <v>7847.34</v>
      </c>
      <c r="N82" s="31">
        <v>4021.25</v>
      </c>
      <c r="O82" s="31">
        <v>3257.66</v>
      </c>
      <c r="P82" s="31">
        <v>5093.47</v>
      </c>
      <c r="Q82" s="31">
        <v>3445.05</v>
      </c>
    </row>
    <row r="83" spans="1:17" ht="12.75">
      <c r="A83" s="17" t="s">
        <v>92</v>
      </c>
      <c r="B83" s="31">
        <v>834.61</v>
      </c>
      <c r="C83" s="31">
        <v>973.4</v>
      </c>
      <c r="D83" s="31">
        <v>1083.18</v>
      </c>
      <c r="E83" s="31">
        <v>1146.19</v>
      </c>
      <c r="F83" s="31">
        <v>1151.44</v>
      </c>
      <c r="G83" s="31">
        <v>1640.38</v>
      </c>
      <c r="H83" s="31">
        <v>1928.7000519669998</v>
      </c>
      <c r="I83" s="37">
        <v>1997.59</v>
      </c>
      <c r="J83" s="31">
        <v>4136.9474583413</v>
      </c>
      <c r="K83" s="31">
        <v>4265.3926787471</v>
      </c>
      <c r="L83" s="31">
        <v>4491.7294296335</v>
      </c>
      <c r="M83" s="31">
        <v>4414.819216726</v>
      </c>
      <c r="N83" s="31">
        <v>4516.65</v>
      </c>
      <c r="O83" s="31">
        <v>5575.3197706560795</v>
      </c>
      <c r="P83" s="31">
        <v>5841.22</v>
      </c>
      <c r="Q83" s="31">
        <v>5943.6</v>
      </c>
    </row>
    <row r="84" spans="1:17" ht="12.75">
      <c r="A84" s="17" t="s">
        <v>93</v>
      </c>
      <c r="B84" s="31">
        <v>786.498784743</v>
      </c>
      <c r="C84" s="31">
        <v>1152.685535534</v>
      </c>
      <c r="D84" s="31">
        <v>1508.396490591</v>
      </c>
      <c r="E84" s="31">
        <v>1350</v>
      </c>
      <c r="F84" s="31">
        <v>1062</v>
      </c>
      <c r="G84" s="31">
        <v>1546.144593983</v>
      </c>
      <c r="H84" s="31">
        <v>1497.14027967652</v>
      </c>
      <c r="I84" s="37">
        <v>1487</v>
      </c>
      <c r="J84" s="31">
        <v>4085.4120344538</v>
      </c>
      <c r="K84" s="31">
        <v>3290.1847277222</v>
      </c>
      <c r="L84" s="31">
        <v>3022.0586526479</v>
      </c>
      <c r="M84" s="31">
        <v>3518.7811568628304</v>
      </c>
      <c r="N84" s="31">
        <v>3352.0072430515</v>
      </c>
      <c r="O84" s="31">
        <v>3516.7206598224802</v>
      </c>
      <c r="P84" s="31">
        <v>3854.6198276827204</v>
      </c>
      <c r="Q84" s="31">
        <v>4231</v>
      </c>
    </row>
    <row r="85" spans="1:18" ht="14.25">
      <c r="A85" s="32" t="s">
        <v>94</v>
      </c>
      <c r="B85" s="31">
        <v>1191.12</v>
      </c>
      <c r="C85" s="31">
        <v>1278.4</v>
      </c>
      <c r="D85" s="31">
        <v>709.77</v>
      </c>
      <c r="E85" s="31">
        <v>1151.06</v>
      </c>
      <c r="F85" s="31">
        <v>1165.46</v>
      </c>
      <c r="G85" s="31">
        <v>776.97</v>
      </c>
      <c r="H85" s="31">
        <v>971.21</v>
      </c>
      <c r="I85" s="38">
        <v>776.972</v>
      </c>
      <c r="N85" s="1"/>
      <c r="P85" s="1"/>
      <c r="Q85" s="1"/>
      <c r="R85" s="1"/>
    </row>
    <row r="86" spans="1:18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ht="12" customHeight="1" hidden="1"/>
    <row r="88" spans="8:17" ht="12.75" hidden="1">
      <c r="H88" s="2">
        <f>38818.4+825.65+18509.4-137.54</f>
        <v>58015.91</v>
      </c>
      <c r="I88" s="2">
        <f>41614.38+969+23036.67-1.25</f>
        <v>65618.79999999999</v>
      </c>
      <c r="P88" s="2">
        <f>149538+6604.35+25956.35+866.1-8374.61</f>
        <v>174590.19</v>
      </c>
      <c r="Q88" s="2">
        <f>143802.49+7407.97+27850.17+827.95-10279.66</f>
        <v>169608.92</v>
      </c>
    </row>
    <row r="89" ht="12.75" hidden="1">
      <c r="H89" s="33">
        <f>H88-H80</f>
        <v>125.51000000000204</v>
      </c>
    </row>
  </sheetData>
  <sheetProtection/>
  <mergeCells count="4">
    <mergeCell ref="B53:H53"/>
    <mergeCell ref="J53:P53"/>
    <mergeCell ref="B72:H72"/>
    <mergeCell ref="J72:P72"/>
  </mergeCells>
  <printOptions/>
  <pageMargins left="0.7" right="0.7" top="0.75" bottom="0.75" header="0.3" footer="0.3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Chiradeep Biswas</cp:lastModifiedBy>
  <dcterms:created xsi:type="dcterms:W3CDTF">1996-10-14T23:33:28Z</dcterms:created>
  <dcterms:modified xsi:type="dcterms:W3CDTF">2016-08-26T06:43:01Z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1033-10.1.0.5674</vt:lpwstr>
  </property>
</Properties>
</file>